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lado angel\escritorio 2022\pag web 2021-2027\avance de gestion\2022\excel\"/>
    </mc:Choice>
  </mc:AlternateContent>
  <bookViews>
    <workbookView xWindow="-120" yWindow="-120" windowWidth="20730" windowHeight="11160"/>
  </bookViews>
  <sheets>
    <sheet name="EAI" sheetId="1" r:id="rId1"/>
    <sheet name="COG" sheetId="2" r:id="rId2"/>
    <sheet name="COGC.C" sheetId="3" r:id="rId3"/>
    <sheet name="COG C.C.(2)" sheetId="4" r:id="rId4"/>
    <sheet name="COG C.C. (3)" sheetId="5" r:id="rId5"/>
    <sheet name="CTG" sheetId="7" r:id="rId6"/>
    <sheet name="CLAS.ADM 1" sheetId="8" r:id="rId7"/>
    <sheet name="CLAS.ADM 2" sheetId="9" r:id="rId8"/>
    <sheet name="CLAS.ADM 3" sheetId="10" r:id="rId9"/>
    <sheet name="CFG" sheetId="11" r:id="rId10"/>
    <sheet name="FTE." sheetId="12" r:id="rId11"/>
    <sheet name="End Neto" sheetId="13" r:id="rId12"/>
    <sheet name="Int" sheetId="14" r:id="rId13"/>
  </sheets>
  <externalReferences>
    <externalReference r:id="rId14"/>
  </externalReferences>
  <definedNames>
    <definedName name="_xlnm.Print_Area" localSheetId="9">CFG!$A$1:$J$43</definedName>
    <definedName name="_xlnm.Print_Area" localSheetId="6">'CLAS.ADM 1'!$A$1:$J$33</definedName>
    <definedName name="_xlnm.Print_Area" localSheetId="7">'CLAS.ADM 2'!$A$1:$J$34</definedName>
    <definedName name="_xlnm.Print_Area" localSheetId="8">'CLAS.ADM 3'!$A$1:$J$27</definedName>
    <definedName name="_xlnm.Print_Area" localSheetId="1">COG!$A$1:$J$25</definedName>
    <definedName name="_xlnm.Print_Area" localSheetId="4">'COG C.C. (3)'!$A$1:$I$34</definedName>
    <definedName name="_xlnm.Print_Area" localSheetId="3">'COG C.C.(2)'!$A$1:$I$35</definedName>
    <definedName name="_xlnm.Print_Area" localSheetId="2">COGC.C!$A$1:$I$38</definedName>
    <definedName name="_xlnm.Print_Area" localSheetId="5">CTG!$A$1:$J$21</definedName>
    <definedName name="_xlnm.Print_Area" localSheetId="0">EAI!$A$1:$I$64</definedName>
    <definedName name="_xlnm.Print_Area" localSheetId="11">'End Neto'!$A$1:$E$29</definedName>
    <definedName name="_xlnm.Print_Area" localSheetId="10">FTE.!$A$1:$I$37</definedName>
    <definedName name="_xlnm.Print_Area" localSheetId="12">Int!$A$1:$C$31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28" i="14" l="1"/>
  <c r="B28" i="14"/>
  <c r="C16" i="14"/>
  <c r="C30" i="14" s="1"/>
  <c r="B16" i="14"/>
  <c r="B30" i="14" s="1"/>
  <c r="E26" i="13"/>
  <c r="D26" i="13"/>
  <c r="C26" i="13"/>
  <c r="E24" i="13"/>
  <c r="E23" i="13"/>
  <c r="E22" i="13"/>
  <c r="E21" i="13"/>
  <c r="E20" i="13"/>
  <c r="E19" i="13"/>
  <c r="E18" i="13"/>
  <c r="D16" i="13"/>
  <c r="D28" i="13" s="1"/>
  <c r="C16" i="13"/>
  <c r="C28" i="13" s="1"/>
  <c r="E28" i="13" s="1"/>
  <c r="E15" i="13"/>
  <c r="E14" i="13"/>
  <c r="E13" i="13"/>
  <c r="E12" i="13"/>
  <c r="E11" i="13"/>
  <c r="E10" i="13"/>
  <c r="E9" i="13"/>
  <c r="E16" i="13" s="1"/>
  <c r="H37" i="12"/>
  <c r="G37" i="12"/>
  <c r="E37" i="12"/>
  <c r="D37" i="12"/>
  <c r="F31" i="12"/>
  <c r="I31" i="12" s="1"/>
  <c r="F27" i="12"/>
  <c r="I27" i="12" s="1"/>
  <c r="F23" i="12"/>
  <c r="I23" i="12" s="1"/>
  <c r="I21" i="12"/>
  <c r="F19" i="12"/>
  <c r="I19" i="12" s="1"/>
  <c r="I17" i="12"/>
  <c r="F15" i="12"/>
  <c r="I15" i="12" s="1"/>
  <c r="F13" i="12"/>
  <c r="I13" i="12" s="1"/>
  <c r="F11" i="12"/>
  <c r="I11" i="12" s="1"/>
  <c r="F42" i="11"/>
  <c r="I42" i="11" s="1"/>
  <c r="I41" i="11"/>
  <c r="F41" i="11"/>
  <c r="F40" i="11"/>
  <c r="F38" i="11" s="1"/>
  <c r="I39" i="11"/>
  <c r="F39" i="11"/>
  <c r="H38" i="11"/>
  <c r="G38" i="11"/>
  <c r="E38" i="11"/>
  <c r="D38" i="11"/>
  <c r="I37" i="11"/>
  <c r="F37" i="11"/>
  <c r="F36" i="11"/>
  <c r="I36" i="11" s="1"/>
  <c r="I35" i="11"/>
  <c r="F35" i="11"/>
  <c r="F34" i="11"/>
  <c r="I34" i="11" s="1"/>
  <c r="I33" i="11"/>
  <c r="F33" i="11"/>
  <c r="F32" i="11"/>
  <c r="I32" i="11" s="1"/>
  <c r="I31" i="11"/>
  <c r="F31" i="11"/>
  <c r="F30" i="11"/>
  <c r="F28" i="11" s="1"/>
  <c r="I29" i="11"/>
  <c r="F29" i="11"/>
  <c r="H28" i="11"/>
  <c r="G28" i="11"/>
  <c r="E28" i="11"/>
  <c r="D28" i="11"/>
  <c r="I27" i="11"/>
  <c r="F27" i="11"/>
  <c r="F26" i="11"/>
  <c r="I26" i="11" s="1"/>
  <c r="I25" i="11"/>
  <c r="F25" i="11"/>
  <c r="F24" i="11"/>
  <c r="I24" i="11" s="1"/>
  <c r="I23" i="11"/>
  <c r="F23" i="11"/>
  <c r="F22" i="11"/>
  <c r="F20" i="11" s="1"/>
  <c r="I21" i="11"/>
  <c r="F21" i="11"/>
  <c r="H20" i="11"/>
  <c r="G20" i="11"/>
  <c r="E20" i="11"/>
  <c r="D20" i="11"/>
  <c r="I19" i="11"/>
  <c r="F19" i="11"/>
  <c r="F18" i="11"/>
  <c r="I18" i="11" s="1"/>
  <c r="I17" i="11"/>
  <c r="F17" i="11"/>
  <c r="F16" i="11"/>
  <c r="I16" i="11" s="1"/>
  <c r="I15" i="11"/>
  <c r="F15" i="11"/>
  <c r="F14" i="11"/>
  <c r="I14" i="11" s="1"/>
  <c r="I13" i="11"/>
  <c r="F13" i="11"/>
  <c r="F12" i="11"/>
  <c r="I12" i="11" s="1"/>
  <c r="H11" i="11"/>
  <c r="H43" i="11" s="1"/>
  <c r="G11" i="11"/>
  <c r="G43" i="11" s="1"/>
  <c r="F11" i="11"/>
  <c r="E11" i="11"/>
  <c r="E43" i="11" s="1"/>
  <c r="D11" i="11"/>
  <c r="D43" i="11" s="1"/>
  <c r="H25" i="10"/>
  <c r="G25" i="10"/>
  <c r="F25" i="10"/>
  <c r="E25" i="10"/>
  <c r="D25" i="10"/>
  <c r="I13" i="10"/>
  <c r="I25" i="10" s="1"/>
  <c r="G33" i="9"/>
  <c r="F25" i="9"/>
  <c r="I25" i="9" s="1"/>
  <c r="F22" i="9"/>
  <c r="I22" i="9" s="1"/>
  <c r="F19" i="9"/>
  <c r="I19" i="9" s="1"/>
  <c r="F16" i="9"/>
  <c r="I16" i="9" s="1"/>
  <c r="F14" i="9"/>
  <c r="F11" i="9" s="1"/>
  <c r="F33" i="9" s="1"/>
  <c r="F13" i="9"/>
  <c r="I13" i="9" s="1"/>
  <c r="H11" i="9"/>
  <c r="H33" i="9" s="1"/>
  <c r="G11" i="9"/>
  <c r="E11" i="9"/>
  <c r="E33" i="9" s="1"/>
  <c r="D11" i="9"/>
  <c r="D33" i="9" s="1"/>
  <c r="H33" i="8"/>
  <c r="G33" i="8"/>
  <c r="E33" i="8"/>
  <c r="D33" i="8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F13" i="8"/>
  <c r="I13" i="8" s="1"/>
  <c r="F12" i="8"/>
  <c r="I12" i="8" s="1"/>
  <c r="F11" i="8"/>
  <c r="I11" i="8" s="1"/>
  <c r="H20" i="7"/>
  <c r="G20" i="7"/>
  <c r="E20" i="7"/>
  <c r="D20" i="7"/>
  <c r="F16" i="7"/>
  <c r="I16" i="7" s="1"/>
  <c r="F15" i="7"/>
  <c r="I15" i="7" s="1"/>
  <c r="F14" i="7"/>
  <c r="I14" i="7" s="1"/>
  <c r="F13" i="7"/>
  <c r="I13" i="7" s="1"/>
  <c r="F12" i="7"/>
  <c r="I12" i="7" s="1"/>
  <c r="F29" i="5"/>
  <c r="I29" i="5" s="1"/>
  <c r="F28" i="5"/>
  <c r="I28" i="5" s="1"/>
  <c r="F27" i="5"/>
  <c r="I27" i="5" s="1"/>
  <c r="F26" i="5"/>
  <c r="I26" i="5" s="1"/>
  <c r="F25" i="5"/>
  <c r="I25" i="5" s="1"/>
  <c r="F24" i="5"/>
  <c r="I24" i="5" s="1"/>
  <c r="F23" i="5"/>
  <c r="I23" i="5" s="1"/>
  <c r="H22" i="5"/>
  <c r="G22" i="5"/>
  <c r="E22" i="5"/>
  <c r="D22" i="5"/>
  <c r="F22" i="5" s="1"/>
  <c r="I22" i="5" s="1"/>
  <c r="F21" i="5"/>
  <c r="I21" i="5" s="1"/>
  <c r="F20" i="5"/>
  <c r="I20" i="5" s="1"/>
  <c r="F19" i="5"/>
  <c r="I19" i="5" s="1"/>
  <c r="H18" i="5"/>
  <c r="G18" i="5"/>
  <c r="E18" i="5"/>
  <c r="D18" i="5"/>
  <c r="F18" i="5" s="1"/>
  <c r="I18" i="5" s="1"/>
  <c r="F17" i="5"/>
  <c r="I17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H10" i="5"/>
  <c r="H33" i="5" s="1"/>
  <c r="H34" i="5" s="1"/>
  <c r="G10" i="5"/>
  <c r="G33" i="5" s="1"/>
  <c r="G34" i="5" s="1"/>
  <c r="E10" i="5"/>
  <c r="E33" i="5" s="1"/>
  <c r="E34" i="5" s="1"/>
  <c r="D10" i="5"/>
  <c r="F10" i="5" s="1"/>
  <c r="F33" i="4"/>
  <c r="I33" i="4" s="1"/>
  <c r="F32" i="4"/>
  <c r="I32" i="4" s="1"/>
  <c r="H30" i="4"/>
  <c r="G30" i="4"/>
  <c r="E30" i="4"/>
  <c r="D30" i="4"/>
  <c r="F30" i="4" s="1"/>
  <c r="I30" i="4" s="1"/>
  <c r="F29" i="4"/>
  <c r="I29" i="4" s="1"/>
  <c r="F28" i="4"/>
  <c r="I28" i="4" s="1"/>
  <c r="F27" i="4"/>
  <c r="I27" i="4" s="1"/>
  <c r="F26" i="4"/>
  <c r="I26" i="4" s="1"/>
  <c r="F25" i="4"/>
  <c r="I25" i="4" s="1"/>
  <c r="F24" i="4"/>
  <c r="I24" i="4" s="1"/>
  <c r="F23" i="4"/>
  <c r="I23" i="4" s="1"/>
  <c r="F22" i="4"/>
  <c r="I22" i="4" s="1"/>
  <c r="F21" i="4"/>
  <c r="I21" i="4" s="1"/>
  <c r="H20" i="4"/>
  <c r="G20" i="4"/>
  <c r="E20" i="4"/>
  <c r="D20" i="4"/>
  <c r="F20" i="4" s="1"/>
  <c r="I20" i="4" s="1"/>
  <c r="H10" i="4"/>
  <c r="H35" i="4" s="1"/>
  <c r="G10" i="4"/>
  <c r="G35" i="4" s="1"/>
  <c r="F10" i="4"/>
  <c r="I10" i="4" s="1"/>
  <c r="E10" i="4"/>
  <c r="E35" i="4" s="1"/>
  <c r="D10" i="4"/>
  <c r="D35" i="4" s="1"/>
  <c r="H28" i="3"/>
  <c r="H38" i="3" s="1"/>
  <c r="G28" i="3"/>
  <c r="G38" i="3" s="1"/>
  <c r="E28" i="3"/>
  <c r="E38" i="3" s="1"/>
  <c r="D28" i="3"/>
  <c r="D38" i="3" s="1"/>
  <c r="H18" i="3"/>
  <c r="G18" i="3"/>
  <c r="F18" i="3"/>
  <c r="I18" i="3" s="1"/>
  <c r="E18" i="3"/>
  <c r="D18" i="3"/>
  <c r="H10" i="3"/>
  <c r="G10" i="3"/>
  <c r="E10" i="3"/>
  <c r="D10" i="3"/>
  <c r="F10" i="3" s="1"/>
  <c r="I10" i="3" s="1"/>
  <c r="F20" i="2"/>
  <c r="I20" i="2" s="1"/>
  <c r="F19" i="2"/>
  <c r="I19" i="2" s="1"/>
  <c r="F18" i="2"/>
  <c r="I18" i="2" s="1"/>
  <c r="E17" i="2"/>
  <c r="D17" i="2"/>
  <c r="F16" i="2"/>
  <c r="I16" i="2" s="1"/>
  <c r="H15" i="2"/>
  <c r="G15" i="2"/>
  <c r="E15" i="2"/>
  <c r="D15" i="2"/>
  <c r="F15" i="2" s="1"/>
  <c r="I15" i="2" s="1"/>
  <c r="H14" i="2"/>
  <c r="G14" i="2"/>
  <c r="E14" i="2"/>
  <c r="F14" i="2" s="1"/>
  <c r="I14" i="2" s="1"/>
  <c r="D14" i="2"/>
  <c r="H13" i="2"/>
  <c r="G13" i="2"/>
  <c r="E13" i="2"/>
  <c r="D13" i="2"/>
  <c r="H12" i="2"/>
  <c r="H24" i="2" s="1"/>
  <c r="G12" i="2"/>
  <c r="G24" i="2" s="1"/>
  <c r="E12" i="2"/>
  <c r="D12" i="2"/>
  <c r="D24" i="2" s="1"/>
  <c r="I51" i="1"/>
  <c r="I50" i="1"/>
  <c r="F51" i="1"/>
  <c r="F50" i="1"/>
  <c r="I18" i="1"/>
  <c r="F18" i="1"/>
  <c r="I16" i="1"/>
  <c r="F16" i="1"/>
  <c r="F21" i="1" s="1"/>
  <c r="G53" i="1"/>
  <c r="F53" i="1"/>
  <c r="E53" i="1"/>
  <c r="D53" i="1"/>
  <c r="I53" i="1"/>
  <c r="H53" i="1"/>
  <c r="D47" i="1"/>
  <c r="F47" i="1"/>
  <c r="F56" i="1" s="1"/>
  <c r="H47" i="1"/>
  <c r="H56" i="1" s="1"/>
  <c r="G47" i="1"/>
  <c r="E47" i="1"/>
  <c r="E56" i="1" s="1"/>
  <c r="I37" i="1"/>
  <c r="H37" i="1"/>
  <c r="H21" i="1"/>
  <c r="G21" i="1"/>
  <c r="E21" i="1"/>
  <c r="D21" i="1"/>
  <c r="I47" i="1"/>
  <c r="I56" i="1" s="1"/>
  <c r="G56" i="1"/>
  <c r="D56" i="1"/>
  <c r="D37" i="1"/>
  <c r="E37" i="1"/>
  <c r="F37" i="1"/>
  <c r="G37" i="1"/>
  <c r="I21" i="1"/>
  <c r="F12" i="2" l="1"/>
  <c r="I12" i="2" s="1"/>
  <c r="F17" i="2"/>
  <c r="I17" i="2" s="1"/>
  <c r="E24" i="2"/>
  <c r="F13" i="2"/>
  <c r="I13" i="2" s="1"/>
  <c r="I24" i="2" s="1"/>
  <c r="I37" i="12"/>
  <c r="F37" i="12"/>
  <c r="I11" i="11"/>
  <c r="F43" i="11"/>
  <c r="I20" i="11"/>
  <c r="I22" i="11"/>
  <c r="I30" i="11"/>
  <c r="I28" i="11" s="1"/>
  <c r="I40" i="11"/>
  <c r="I38" i="11" s="1"/>
  <c r="I14" i="9"/>
  <c r="I11" i="9" s="1"/>
  <c r="I33" i="9" s="1"/>
  <c r="I33" i="8"/>
  <c r="F33" i="8"/>
  <c r="I20" i="7"/>
  <c r="F20" i="7"/>
  <c r="F33" i="5"/>
  <c r="F34" i="5" s="1"/>
  <c r="I10" i="5"/>
  <c r="I33" i="5" s="1"/>
  <c r="I34" i="5" s="1"/>
  <c r="D33" i="5"/>
  <c r="D34" i="5" s="1"/>
  <c r="I35" i="4"/>
  <c r="F35" i="4"/>
  <c r="F28" i="3"/>
  <c r="F24" i="2" l="1"/>
  <c r="I43" i="11"/>
  <c r="I28" i="3"/>
  <c r="I38" i="3" s="1"/>
  <c r="F38" i="3"/>
</calcChain>
</file>

<file path=xl/sharedStrings.xml><?xml version="1.0" encoding="utf-8"?>
<sst xmlns="http://schemas.openxmlformats.org/spreadsheetml/2006/main" count="451" uniqueCount="236">
  <si>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</si>
  <si>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</si>
  <si>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</si>
  <si>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</si>
  <si>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</si>
  <si>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</si>
  <si>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</si>
  <si>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</si>
  <si>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</si>
  <si>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</si>
  <si>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</si>
  <si>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</si>
  <si>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</si>
  <si>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</si>
  <si>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</si>
  <si>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</si>
  <si>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</si>
  <si>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</si>
  <si>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</si>
  <si>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</si>
  <si>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</si>
  <si>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</si>
  <si>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</si>
  <si>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</si>
  <si>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 xml:space="preserve">    </t>
  </si>
  <si>
    <t>Presupuestaria /1</t>
  </si>
  <si>
    <t>Ingresos por Ventas de Bienes, Prestación de Servicios y Otros Ingresos</t>
  </si>
  <si>
    <t>Participaciones, Aportaciones, Convenios, Incentivos Derivados de la Colaboración Fiscal y Fondos Distintos de Aportaciones</t>
  </si>
  <si>
    <t>Participaciones,  Aportaciones, Convenios, Incentivos Derivados de la Colaboración Fiscal y Fondos Distintos de Aportaciones.</t>
  </si>
  <si>
    <t>Transferencias, Asignaciones, Subsidios y Subvenciones, y Pensiones y Jubilaciones.</t>
  </si>
  <si>
    <t>Ingresos de los Entes Públicos de los Poderes Legislativo y Judicial, de los Órganos Autónomos y del Sector Paraestatal o Paramunicipal, así  como de las Empresas Productivas del Estado</t>
  </si>
  <si>
    <t>Transferencias, Asignaciones, Subsidios y Subvenciones, y Pensiones y Jubilaciones</t>
  </si>
  <si>
    <t>Presupuestaria /2</t>
  </si>
  <si>
    <t xml:space="preserve">Ingresos del Poder Ejecutivo Federal o Estatal y de los Municipios </t>
  </si>
  <si>
    <t>Transferencias, Asignaciones, Subsidios y Subvenciones, y Pensiones  y jubilaciones</t>
  </si>
  <si>
    <t>Ingresos excedentes¹</t>
  </si>
  <si>
    <r>
      <t>Productos</t>
    </r>
    <r>
      <rPr>
        <vertAlign val="superscript"/>
        <sz val="9"/>
        <rFont val="Arial"/>
        <family val="2"/>
      </rPr>
      <t>1</t>
    </r>
  </si>
  <si>
    <r>
      <t>Aprovechamientos</t>
    </r>
    <r>
      <rPr>
        <vertAlign val="superscript"/>
        <sz val="9"/>
        <rFont val="Arial"/>
        <family val="2"/>
      </rPr>
      <t>2</t>
    </r>
  </si>
  <si>
    <r>
      <t>Ingresos por Ventas de Bienes, Prestación de  Servicios y Otros Ingresos</t>
    </r>
    <r>
      <rPr>
        <vertAlign val="superscript"/>
        <sz val="9"/>
        <rFont val="Arial"/>
        <family val="2"/>
      </rPr>
      <t>3</t>
    </r>
  </si>
  <si>
    <t xml:space="preserve">EAI Fuente de  Financiamiento </t>
  </si>
  <si>
    <r>
      <t xml:space="preserve">1 </t>
    </r>
    <r>
      <rPr>
        <sz val="9"/>
        <rFont val="Arial"/>
        <family val="2"/>
      </rPr>
      <t xml:space="preserve"> Incluye intereses que generan las cuentas bancarias de los entes públicos en productos.</t>
    </r>
  </si>
  <si>
    <r>
      <t xml:space="preserve">2 </t>
    </r>
    <r>
      <rPr>
        <sz val="9"/>
        <rFont val="Arial"/>
        <family val="2"/>
      </rPr>
      <t xml:space="preserve"> Incluye donativos en efectivo del Poder Ejecutivo, entre otros aprovechamientos.</t>
    </r>
  </si>
  <si>
    <r>
      <t xml:space="preserve">3 </t>
    </r>
    <r>
      <rPr>
        <sz val="9"/>
        <rFont val="Arial"/>
        <family val="2"/>
      </rPr>
      <t xml:space="preserve"> Se refiere a los ingresos propios obtenidos por los Poderes Legislativos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</si>
  <si>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Avance de Gestión Financiera 2022</t>
  </si>
  <si>
    <t>Instituto de Cultura Física y Deporte del Estado de Zacatecas</t>
  </si>
  <si>
    <t>del 01 de Enero al 30 de Junio de 2022</t>
  </si>
  <si>
    <t>del 01 de Enero al  30 de Junio de 2022</t>
  </si>
  <si>
    <t>Avance de Gestión Financiera  2022</t>
  </si>
  <si>
    <t>Estado Analítico del Ejercicio del Presupuesto de Egresos</t>
  </si>
  <si>
    <t>Clasificación por Objeto del Gasto (Capítulo )</t>
  </si>
  <si>
    <t>Del 01 de Enero al  30 de Junio de 2022</t>
  </si>
  <si>
    <t>Concepto</t>
  </si>
  <si>
    <t xml:space="preserve">Egresos </t>
  </si>
  <si>
    <t>Subejercicio</t>
  </si>
  <si>
    <t>Aprobado</t>
  </si>
  <si>
    <t>Ampliaciones/ (Reducciones)</t>
  </si>
  <si>
    <t>Pagado</t>
  </si>
  <si>
    <t>3 = (1 + 2 )</t>
  </si>
  <si>
    <t>6 = ( 3 - 4 )</t>
  </si>
  <si>
    <t xml:space="preserve">  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</si>
  <si>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</si>
  <si>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</si>
  <si>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</si>
  <si>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</si>
  <si>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</si>
  <si>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</si>
  <si>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</si>
  <si>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</si>
  <si>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del Gasto</t>
  </si>
  <si>
    <t xml:space="preserve">I EAOG COG Capitulo </t>
  </si>
  <si>
    <t>Clasificación por Objeto del Gasto (Capítulo y Concepto)</t>
  </si>
  <si>
    <t>Egresos</t>
  </si>
  <si>
    <t xml:space="preserve">  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</si>
  <si>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</si>
  <si>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</si>
  <si>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</si>
  <si>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</si>
  <si>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</si>
  <si>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</si>
  <si>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</si>
  <si>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</si>
  <si>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</si>
  <si>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</si>
  <si>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</si>
  <si>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</si>
  <si>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</si>
  <si>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</si>
  <si>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</si>
  <si>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</si>
  <si>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</si>
  <si>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</si>
  <si>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</si>
  <si>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</si>
  <si>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</si>
  <si>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</si>
  <si>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</si>
  <si>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</si>
  <si>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</si>
  <si>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Total del Gasto hoja 1 de 3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</si>
  <si>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</si>
  <si>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</si>
  <si>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</si>
  <si>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</si>
  <si>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</si>
  <si>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</si>
  <si>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</si>
  <si>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</si>
  <si>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</si>
  <si>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</si>
  <si>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</si>
  <si>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</si>
  <si>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</si>
  <si>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</si>
  <si>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</si>
  <si>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</si>
  <si>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</si>
  <si>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</si>
  <si>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</si>
  <si>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</si>
  <si>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</si>
  <si>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Total del Gasto hoja 2 de 3</t>
  </si>
  <si>
    <t xml:space="preserve"> Instituto de Cultura Física y Deporte del Estado de Zacatecas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</si>
  <si>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</si>
  <si>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</si>
  <si>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</si>
  <si>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</si>
  <si>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</si>
  <si>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</si>
  <si>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</si>
  <si>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</si>
  <si>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</si>
  <si>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</si>
  <si>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</si>
  <si>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</si>
  <si>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</si>
  <si>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</si>
  <si>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</si>
  <si>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</si>
  <si>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</si>
  <si>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 hoja 3 de 3</t>
  </si>
  <si>
    <t>Total del Gasto Clasificación por Objeto del Gasto</t>
  </si>
  <si>
    <t>Clasificación Económica (por Tipo de Gasto)</t>
  </si>
  <si>
    <t>Gasto Corriente</t>
  </si>
  <si>
    <t>Gasto de Capital</t>
  </si>
  <si>
    <t>Amortización de la Deuda y Disminución de Pasivos</t>
  </si>
  <si>
    <t>Clasificación Administrativa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</si>
  <si>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</si>
  <si>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</si>
  <si>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</si>
  <si>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</si>
  <si>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</si>
  <si>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</si>
  <si>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</si>
  <si>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</si>
  <si>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</si>
  <si>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Unidad Administrativa 69</t>
  </si>
  <si>
    <t xml:space="preserve">Total del Gasto 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</si>
  <si>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</si>
  <si>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</si>
  <si>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</si>
  <si>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</si>
  <si>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</si>
  <si>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</si>
  <si>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</si>
  <si>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</si>
  <si>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</si>
  <si>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</si>
  <si>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</si>
  <si>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</si>
  <si>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</si>
  <si>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</si>
  <si>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Clasificaciión Administrativa (Sector Paraestatal)</t>
  </si>
  <si>
    <t>EAAS/ 1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</si>
  <si>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</si>
  <si>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</si>
  <si>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</si>
  <si>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</si>
  <si>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</si>
  <si>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</si>
  <si>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</si>
  <si>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</si>
  <si>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</si>
  <si>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</si>
  <si>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</si>
  <si>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</si>
  <si>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</si>
  <si>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</si>
  <si>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</si>
  <si>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</si>
  <si>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</si>
  <si>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</si>
  <si>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</si>
  <si>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</si>
  <si>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</si>
  <si>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</si>
  <si>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</si>
  <si>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</si>
  <si>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</si>
  <si>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</si>
  <si>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</si>
  <si>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</si>
  <si>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</si>
  <si>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</si>
  <si>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</si>
  <si>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</si>
  <si>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por Fuente de Financiamiento</t>
  </si>
  <si>
    <t>1. No Etiquetado</t>
  </si>
  <si>
    <t>Recursos Fiscales</t>
  </si>
  <si>
    <t>Financiamientos Internos</t>
  </si>
  <si>
    <t>Financiamientos Externos</t>
  </si>
  <si>
    <t>Recursos Propios</t>
  </si>
  <si>
    <t xml:space="preserve">Recursos Federales </t>
  </si>
  <si>
    <t xml:space="preserve">Recursos Estatales </t>
  </si>
  <si>
    <t>Otros recursos de Libre Disposición</t>
  </si>
  <si>
    <t>2. Etiquetado</t>
  </si>
  <si>
    <t>Otros Recursos de Transferencias Federales Etiquetadas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</si>
  <si>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</si>
  <si>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</si>
  <si>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</si>
  <si>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</si>
  <si>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</si>
  <si>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</si>
  <si>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</si>
  <si>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</si>
  <si>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</si>
  <si>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Crédito No. </t>
  </si>
  <si>
    <t>Total Créditos Bancarios</t>
  </si>
  <si>
    <t>Otros Instrumentos de Deuda</t>
  </si>
  <si>
    <t xml:space="preserve">Tipo de Instrumento </t>
  </si>
  <si>
    <t>Tipo de Instrumento</t>
  </si>
  <si>
    <t xml:space="preserve"> </t>
  </si>
  <si>
    <t>Total Otros Instrumentos de Deuda</t>
  </si>
  <si>
    <t>TOTAL</t>
  </si>
  <si>
    <t>Intereses de la Deuda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</si>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</sst>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$&quot;#,##0;[Red]\-&quot;$&quot;#,##0"/>
    <numFmt numFmtId="165" formatCode="General_)"/>
    <numFmt numFmtId="166" formatCode="_([$€-2]* #,##0.00_);_([$€-2]* \(#,##0.00\);_([$€-2]* &quot;-&quot;??_)"/>
    <numFmt numFmtId="167" formatCode="_(* #,##0.00_);_(* \(#,##0.00\);_(* &quot;-&quot;??_);_(@_)"/>
    <numFmt numFmtId="168" formatCode="_-* #,##0.00\ _P_t_s_-;\-* #,##0.00\ _P_t_s_-;_-* &quot;-&quot;??\ _P_t_s_-;_-@_-"/>
    <numFmt numFmtId="169" formatCode="#,##0;\(#,##0,###\)"/>
    <numFmt numFmtId="170" formatCode="_(* #,##0_);_(* \(#,##0\);_(* &quot;-&quot;??_);_(@_)"/>
    <numFmt numFmtId="171" formatCode="#,##0.000000000000"/>
  </numFmts>
  <fonts count="4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Tahoma"/>
      <family val="2"/>
    </font>
    <font>
      <sz val="8"/>
      <color indexed="8"/>
      <name val="Gotham Book"/>
    </font>
    <font>
      <sz val="8"/>
      <name val="Gotham Book"/>
    </font>
    <font>
      <sz val="9"/>
      <name val="Arial"/>
      <family val="2"/>
    </font>
    <font>
      <b/>
      <sz val="9"/>
      <name val="Arial"/>
      <family val="2"/>
    </font>
    <font>
      <b/>
      <sz val="9"/>
      <name val="Montserrat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Gotham Book"/>
    </font>
    <font>
      <b/>
      <sz val="8"/>
      <color theme="1"/>
      <name val="Gotham Book"/>
    </font>
    <font>
      <b/>
      <sz val="9"/>
      <color theme="0"/>
      <name val="Arial"/>
      <family val="2"/>
    </font>
    <font>
      <b/>
      <sz val="8"/>
      <name val="Montserrat"/>
    </font>
    <font>
      <sz val="8"/>
      <name val="Montserrat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Gotham Book"/>
    </font>
    <font>
      <b/>
      <sz val="10"/>
      <name val="Montserrat"/>
    </font>
    <font>
      <b/>
      <sz val="8"/>
      <color theme="0"/>
      <name val="Montserrat"/>
    </font>
    <font>
      <sz val="7"/>
      <color theme="1"/>
      <name val="Gotham Book"/>
    </font>
    <font>
      <sz val="7"/>
      <name val="Montserrat"/>
    </font>
    <font>
      <b/>
      <sz val="7"/>
      <name val="Montserrat"/>
    </font>
    <font>
      <sz val="7"/>
      <name val="Calibri"/>
      <family val="2"/>
    </font>
    <font>
      <sz val="7"/>
      <color theme="1"/>
      <name val="Montserrat"/>
    </font>
    <font>
      <b/>
      <sz val="10"/>
      <color theme="1"/>
      <name val="Arial"/>
      <family val="2"/>
    </font>
    <font>
      <b/>
      <sz val="8"/>
      <name val="Gotham Book"/>
    </font>
    <font>
      <sz val="11"/>
      <color theme="1"/>
      <name val="Arial"/>
      <family val="2"/>
    </font>
    <font>
      <sz val="11"/>
      <name val="Gotham Book"/>
    </font>
    <font>
      <sz val="11"/>
      <color theme="0"/>
      <name val="Gotham Book"/>
    </font>
    <font>
      <sz val="11"/>
      <color theme="0"/>
      <name val="Arial"/>
      <family val="2"/>
    </font>
    <font>
      <sz val="8"/>
      <color theme="0"/>
      <name val="Gotham Book"/>
    </font>
  </fonts>
  <fills count="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theme="4" tint="0.79998168889431442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8F302E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46">
    <xf numFmtId="0" fontId="0" fillId="0" borderId="0"/>
    <xf numFmtId="165" fontId="3" fillId="0" borderId="0"/>
    <xf numFmtId="0" fontId="4" fillId="2" borderId="1">
      <alignment horizontal="center" vertical="center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8">
    <xf numFmtId="0" fontId="0" fillId="0" borderId="0" xfId="0"/>
    <xf numFmtId="0" fontId="14" fillId="0" borderId="0" xfId="0" applyFont="1"/>
    <xf numFmtId="0" fontId="14" fillId="3" borderId="0" xfId="0" applyFont="1" applyFill="1"/>
    <xf numFmtId="4" fontId="1" fillId="0" borderId="0" xfId="0" applyNumberFormat="1" applyFont="1"/>
    <xf numFmtId="3" fontId="1" fillId="0" borderId="0" xfId="0" applyNumberFormat="1" applyFont="1"/>
    <xf numFmtId="0" fontId="14" fillId="3" borderId="0" xfId="0" applyFont="1" applyFill="1" applyBorder="1"/>
    <xf numFmtId="0" fontId="15" fillId="0" borderId="0" xfId="0" applyFont="1"/>
    <xf numFmtId="0" fontId="14" fillId="0" borderId="0" xfId="0" applyFont="1" applyBorder="1"/>
    <xf numFmtId="0" fontId="5" fillId="3" borderId="2" xfId="33" applyFont="1" applyFill="1" applyBorder="1"/>
    <xf numFmtId="0" fontId="5" fillId="3" borderId="0" xfId="33" applyFont="1" applyFill="1" applyBorder="1"/>
    <xf numFmtId="0" fontId="5" fillId="3" borderId="3" xfId="33" applyFont="1" applyFill="1" applyBorder="1"/>
    <xf numFmtId="0" fontId="5" fillId="3" borderId="4" xfId="33" applyFont="1" applyFill="1" applyBorder="1" applyAlignment="1">
      <alignment horizontal="center"/>
    </xf>
    <xf numFmtId="0" fontId="16" fillId="3" borderId="0" xfId="0" applyFont="1" applyFill="1"/>
    <xf numFmtId="0" fontId="17" fillId="3" borderId="0" xfId="33" applyFont="1" applyFill="1" applyBorder="1"/>
    <xf numFmtId="0" fontId="17" fillId="3" borderId="0" xfId="33" applyFont="1" applyFill="1" applyBorder="1" applyAlignment="1">
      <alignment horizontal="center"/>
    </xf>
    <xf numFmtId="37" fontId="18" fillId="4" borderId="16" xfId="33" applyNumberFormat="1" applyFont="1" applyFill="1" applyBorder="1" applyAlignment="1">
      <alignment horizontal="center" vertical="center"/>
    </xf>
    <xf numFmtId="37" fontId="18" fillId="4" borderId="16" xfId="33" applyNumberFormat="1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vertical="center" wrapText="1"/>
    </xf>
    <xf numFmtId="0" fontId="7" fillId="3" borderId="5" xfId="33" applyFont="1" applyFill="1" applyBorder="1" applyAlignment="1">
      <alignment horizontal="center" vertical="center"/>
    </xf>
    <xf numFmtId="0" fontId="7" fillId="3" borderId="6" xfId="33" applyFont="1" applyFill="1" applyBorder="1" applyAlignment="1">
      <alignment horizontal="center" vertical="center"/>
    </xf>
    <xf numFmtId="0" fontId="7" fillId="3" borderId="7" xfId="33" applyFont="1" applyFill="1" applyBorder="1" applyAlignment="1">
      <alignment vertical="center" wrapText="1"/>
    </xf>
    <xf numFmtId="3" fontId="7" fillId="3" borderId="7" xfId="12" applyNumberFormat="1" applyFont="1" applyFill="1" applyBorder="1" applyAlignment="1">
      <alignment horizontal="center" vertical="center"/>
    </xf>
    <xf numFmtId="3" fontId="7" fillId="3" borderId="8" xfId="12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3" fontId="8" fillId="3" borderId="9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3" borderId="2" xfId="33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3" xfId="0" applyFont="1" applyFill="1" applyBorder="1" applyAlignment="1">
      <alignment vertical="center" wrapText="1"/>
    </xf>
    <xf numFmtId="3" fontId="7" fillId="3" borderId="4" xfId="12" applyNumberFormat="1" applyFont="1" applyFill="1" applyBorder="1" applyAlignment="1">
      <alignment horizontal="right" vertical="center"/>
    </xf>
    <xf numFmtId="0" fontId="8" fillId="3" borderId="2" xfId="33" applyFont="1" applyFill="1" applyBorder="1" applyAlignment="1">
      <alignment horizontal="left" vertical="center"/>
    </xf>
    <xf numFmtId="0" fontId="8" fillId="3" borderId="2" xfId="33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/>
    </xf>
    <xf numFmtId="3" fontId="8" fillId="3" borderId="4" xfId="12" applyNumberFormat="1" applyFont="1" applyFill="1" applyBorder="1" applyAlignment="1">
      <alignment horizontal="right" vertical="center"/>
    </xf>
    <xf numFmtId="3" fontId="8" fillId="3" borderId="4" xfId="12" applyNumberFormat="1" applyFont="1" applyFill="1" applyBorder="1" applyAlignment="1">
      <alignment horizontal="center" vertical="center"/>
    </xf>
    <xf numFmtId="0" fontId="8" fillId="0" borderId="0" xfId="0" applyFont="1"/>
    <xf numFmtId="0" fontId="7" fillId="3" borderId="0" xfId="33" applyFont="1" applyFill="1" applyAlignment="1">
      <alignment horizontal="center" vertical="center"/>
    </xf>
    <xf numFmtId="0" fontId="8" fillId="3" borderId="10" xfId="33" applyFont="1" applyFill="1" applyBorder="1" applyAlignment="1">
      <alignment horizontal="centerContinuous"/>
    </xf>
    <xf numFmtId="0" fontId="8" fillId="3" borderId="11" xfId="33" applyFont="1" applyFill="1" applyBorder="1" applyAlignment="1">
      <alignment horizontal="centerContinuous"/>
    </xf>
    <xf numFmtId="0" fontId="8" fillId="3" borderId="12" xfId="33" applyFont="1" applyFill="1" applyBorder="1" applyAlignment="1">
      <alignment horizontal="left" wrapText="1" indent="1"/>
    </xf>
    <xf numFmtId="0" fontId="7" fillId="3" borderId="9" xfId="0" applyFont="1" applyFill="1" applyBorder="1" applyAlignment="1">
      <alignment vertical="top" wrapText="1"/>
    </xf>
    <xf numFmtId="3" fontId="8" fillId="3" borderId="9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 horizontal="right"/>
    </xf>
    <xf numFmtId="0" fontId="10" fillId="0" borderId="0" xfId="0" applyFont="1"/>
    <xf numFmtId="0" fontId="16" fillId="3" borderId="6" xfId="0" applyFont="1" applyFill="1" applyBorder="1"/>
    <xf numFmtId="0" fontId="16" fillId="3" borderId="9" xfId="0" applyFont="1" applyFill="1" applyBorder="1" applyAlignment="1"/>
    <xf numFmtId="0" fontId="16" fillId="3" borderId="13" xfId="0" applyFont="1" applyFill="1" applyBorder="1" applyAlignment="1"/>
    <xf numFmtId="0" fontId="16" fillId="3" borderId="5" xfId="0" applyFont="1" applyFill="1" applyBorder="1"/>
    <xf numFmtId="0" fontId="16" fillId="3" borderId="14" xfId="0" applyFont="1" applyFill="1" applyBorder="1" applyAlignment="1"/>
    <xf numFmtId="0" fontId="6" fillId="3" borderId="7" xfId="0" applyFont="1" applyFill="1" applyBorder="1" applyAlignment="1">
      <alignment horizontal="right"/>
    </xf>
    <xf numFmtId="0" fontId="5" fillId="3" borderId="17" xfId="33" applyFont="1" applyFill="1" applyBorder="1"/>
    <xf numFmtId="0" fontId="5" fillId="3" borderId="18" xfId="33" applyFont="1" applyFill="1" applyBorder="1"/>
    <xf numFmtId="0" fontId="5" fillId="3" borderId="19" xfId="33" applyFont="1" applyFill="1" applyBorder="1"/>
    <xf numFmtId="0" fontId="5" fillId="3" borderId="19" xfId="33" applyFont="1" applyFill="1" applyBorder="1" applyAlignment="1">
      <alignment horizontal="center"/>
    </xf>
    <xf numFmtId="0" fontId="5" fillId="3" borderId="20" xfId="33" applyFont="1" applyFill="1" applyBorder="1" applyAlignment="1">
      <alignment horizontal="center"/>
    </xf>
    <xf numFmtId="0" fontId="7" fillId="3" borderId="13" xfId="0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horizontal="right" vertical="center" wrapText="1"/>
    </xf>
    <xf numFmtId="3" fontId="7" fillId="5" borderId="4" xfId="0" applyNumberFormat="1" applyFont="1" applyFill="1" applyBorder="1" applyAlignment="1">
      <alignment vertical="center" wrapText="1"/>
    </xf>
    <xf numFmtId="169" fontId="7" fillId="5" borderId="4" xfId="0" applyNumberFormat="1" applyFont="1" applyFill="1" applyBorder="1" applyAlignment="1">
      <alignment vertical="center" wrapText="1"/>
    </xf>
    <xf numFmtId="169" fontId="7" fillId="3" borderId="4" xfId="0" applyNumberFormat="1" applyFont="1" applyFill="1" applyBorder="1" applyAlignment="1">
      <alignment horizontal="right" vertical="center" wrapText="1"/>
    </xf>
    <xf numFmtId="169" fontId="8" fillId="3" borderId="4" xfId="0" applyNumberFormat="1" applyFont="1" applyFill="1" applyBorder="1" applyAlignment="1">
      <alignment horizontal="right" vertical="center" wrapText="1"/>
    </xf>
    <xf numFmtId="169" fontId="7" fillId="5" borderId="4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20" fillId="3" borderId="0" xfId="0" applyFont="1" applyFill="1"/>
    <xf numFmtId="0" fontId="18" fillId="4" borderId="1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justify" vertical="center" wrapText="1"/>
    </xf>
    <xf numFmtId="0" fontId="16" fillId="3" borderId="14" xfId="0" applyFont="1" applyFill="1" applyBorder="1" applyAlignment="1">
      <alignment horizontal="justify" vertical="center" wrapText="1"/>
    </xf>
    <xf numFmtId="0" fontId="16" fillId="3" borderId="15" xfId="0" applyFont="1" applyFill="1" applyBorder="1" applyAlignment="1">
      <alignment horizontal="justify" vertical="center" wrapText="1"/>
    </xf>
    <xf numFmtId="0" fontId="14" fillId="3" borderId="2" xfId="0" applyFont="1" applyFill="1" applyBorder="1" applyAlignment="1">
      <alignment horizontal="justify" vertical="center" wrapText="1"/>
    </xf>
    <xf numFmtId="0" fontId="14" fillId="0" borderId="3" xfId="0" applyFont="1" applyBorder="1"/>
    <xf numFmtId="0" fontId="14" fillId="0" borderId="4" xfId="0" applyFont="1" applyBorder="1"/>
    <xf numFmtId="0" fontId="0" fillId="3" borderId="0" xfId="0" applyFill="1" applyAlignment="1">
      <alignment vertical="center"/>
    </xf>
    <xf numFmtId="0" fontId="15" fillId="3" borderId="2" xfId="0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3" fillId="3" borderId="0" xfId="0" applyFont="1" applyFill="1"/>
    <xf numFmtId="0" fontId="15" fillId="3" borderId="5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3" fontId="7" fillId="3" borderId="8" xfId="0" applyNumberFormat="1" applyFont="1" applyFill="1" applyBorder="1" applyAlignment="1">
      <alignment horizontal="justify" vertical="center" wrapText="1"/>
    </xf>
    <xf numFmtId="0" fontId="13" fillId="0" borderId="0" xfId="0" applyFont="1"/>
    <xf numFmtId="3" fontId="8" fillId="3" borderId="8" xfId="0" applyNumberFormat="1" applyFont="1" applyFill="1" applyBorder="1" applyAlignment="1">
      <alignment horizontal="right" vertical="center" wrapText="1"/>
    </xf>
    <xf numFmtId="0" fontId="16" fillId="0" borderId="0" xfId="0" applyFont="1"/>
    <xf numFmtId="3" fontId="16" fillId="0" borderId="0" xfId="0" applyNumberFormat="1" applyFont="1"/>
    <xf numFmtId="3" fontId="14" fillId="0" borderId="0" xfId="0" applyNumberFormat="1" applyFont="1"/>
    <xf numFmtId="0" fontId="20" fillId="0" borderId="0" xfId="0" applyFont="1" applyFill="1"/>
    <xf numFmtId="3" fontId="0" fillId="0" borderId="0" xfId="0" applyNumberFormat="1"/>
    <xf numFmtId="3" fontId="8" fillId="3" borderId="27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8" fillId="3" borderId="12" xfId="0" applyFont="1" applyFill="1" applyBorder="1" applyAlignment="1">
      <alignment horizontal="justify" vertical="center" wrapText="1"/>
    </xf>
    <xf numFmtId="3" fontId="8" fillId="3" borderId="28" xfId="0" applyNumberFormat="1" applyFont="1" applyFill="1" applyBorder="1" applyAlignment="1">
      <alignment vertical="center" wrapText="1"/>
    </xf>
    <xf numFmtId="3" fontId="0" fillId="3" borderId="0" xfId="0" applyNumberFormat="1" applyFill="1"/>
    <xf numFmtId="0" fontId="19" fillId="3" borderId="0" xfId="0" applyFont="1" applyFill="1" applyBorder="1" applyAlignment="1">
      <alignment horizontal="center"/>
    </xf>
    <xf numFmtId="3" fontId="8" fillId="3" borderId="20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justify" vertical="center" wrapText="1"/>
    </xf>
    <xf numFmtId="0" fontId="16" fillId="0" borderId="3" xfId="0" applyFont="1" applyBorder="1"/>
    <xf numFmtId="0" fontId="16" fillId="0" borderId="4" xfId="0" applyFont="1" applyBorder="1"/>
    <xf numFmtId="0" fontId="17" fillId="3" borderId="2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17" fillId="3" borderId="5" xfId="0" applyFont="1" applyFill="1" applyBorder="1" applyAlignment="1">
      <alignment horizontal="justify" vertical="center" wrapText="1"/>
    </xf>
    <xf numFmtId="3" fontId="7" fillId="0" borderId="0" xfId="0" applyNumberFormat="1" applyFont="1"/>
    <xf numFmtId="0" fontId="17" fillId="3" borderId="3" xfId="0" applyFont="1" applyFill="1" applyBorder="1" applyAlignment="1">
      <alignment horizontal="center" vertical="center" wrapText="1"/>
    </xf>
    <xf numFmtId="3" fontId="17" fillId="3" borderId="4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justify" vertical="top" wrapText="1"/>
    </xf>
    <xf numFmtId="0" fontId="16" fillId="3" borderId="3" xfId="0" applyFont="1" applyFill="1" applyBorder="1" applyAlignment="1">
      <alignment horizontal="justify" vertical="top" wrapText="1"/>
    </xf>
    <xf numFmtId="3" fontId="16" fillId="3" borderId="4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justify" vertical="top" wrapText="1"/>
    </xf>
    <xf numFmtId="3" fontId="8" fillId="3" borderId="4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justify" vertical="top" wrapText="1"/>
    </xf>
    <xf numFmtId="3" fontId="7" fillId="3" borderId="4" xfId="0" applyNumberFormat="1" applyFont="1" applyFill="1" applyBorder="1" applyAlignment="1">
      <alignment horizontal="right" vertical="top" wrapText="1"/>
    </xf>
    <xf numFmtId="0" fontId="17" fillId="3" borderId="10" xfId="0" applyFont="1" applyFill="1" applyBorder="1" applyAlignment="1">
      <alignment horizontal="justify" vertical="top" wrapText="1"/>
    </xf>
    <xf numFmtId="0" fontId="8" fillId="3" borderId="12" xfId="0" applyFont="1" applyFill="1" applyBorder="1" applyAlignment="1">
      <alignment horizontal="left" vertical="top" wrapText="1"/>
    </xf>
    <xf numFmtId="3" fontId="8" fillId="3" borderId="28" xfId="0" applyNumberFormat="1" applyFont="1" applyFill="1" applyBorder="1" applyAlignment="1">
      <alignment horizontal="right" vertical="top" wrapText="1"/>
    </xf>
    <xf numFmtId="4" fontId="14" fillId="3" borderId="0" xfId="0" applyNumberFormat="1" applyFont="1" applyFill="1"/>
    <xf numFmtId="0" fontId="0" fillId="3" borderId="0" xfId="0" applyFill="1" applyBorder="1"/>
    <xf numFmtId="0" fontId="22" fillId="3" borderId="2" xfId="0" applyFont="1" applyFill="1" applyBorder="1" applyAlignment="1">
      <alignment horizontal="justify" vertical="top" wrapText="1"/>
    </xf>
    <xf numFmtId="0" fontId="22" fillId="3" borderId="3" xfId="0" applyFont="1" applyFill="1" applyBorder="1" applyAlignment="1">
      <alignment horizontal="justify" vertical="top" wrapText="1"/>
    </xf>
    <xf numFmtId="3" fontId="22" fillId="3" borderId="4" xfId="0" applyNumberFormat="1" applyFont="1" applyFill="1" applyBorder="1" applyAlignment="1">
      <alignment horizontal="right" vertical="top" wrapText="1"/>
    </xf>
    <xf numFmtId="0" fontId="23" fillId="3" borderId="3" xfId="0" applyFont="1" applyFill="1" applyBorder="1" applyAlignment="1">
      <alignment horizontal="left" vertical="top" wrapText="1" indent="5"/>
    </xf>
    <xf numFmtId="0" fontId="24" fillId="3" borderId="10" xfId="0" applyFont="1" applyFill="1" applyBorder="1" applyAlignment="1">
      <alignment horizontal="justify" vertical="top" wrapText="1"/>
    </xf>
    <xf numFmtId="0" fontId="25" fillId="3" borderId="0" xfId="0" applyFont="1" applyFill="1" applyBorder="1"/>
    <xf numFmtId="0" fontId="25" fillId="0" borderId="0" xfId="0" applyFont="1" applyBorder="1"/>
    <xf numFmtId="0" fontId="25" fillId="0" borderId="0" xfId="0" applyFont="1" applyFill="1" applyBorder="1"/>
    <xf numFmtId="0" fontId="25" fillId="3" borderId="0" xfId="0" applyFont="1" applyFill="1"/>
    <xf numFmtId="0" fontId="25" fillId="0" borderId="0" xfId="0" applyFont="1"/>
    <xf numFmtId="0" fontId="27" fillId="4" borderId="16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 wrapText="1"/>
    </xf>
    <xf numFmtId="0" fontId="28" fillId="3" borderId="0" xfId="0" applyFont="1" applyFill="1"/>
    <xf numFmtId="0" fontId="29" fillId="3" borderId="36" xfId="0" applyFont="1" applyFill="1" applyBorder="1" applyAlignment="1">
      <alignment horizontal="justify" wrapText="1"/>
    </xf>
    <xf numFmtId="0" fontId="30" fillId="3" borderId="37" xfId="0" applyFont="1" applyFill="1" applyBorder="1" applyAlignment="1">
      <alignment horizontal="center" wrapText="1"/>
    </xf>
    <xf numFmtId="0" fontId="29" fillId="3" borderId="38" xfId="0" applyFont="1" applyFill="1" applyBorder="1" applyAlignment="1">
      <alignment horizontal="justify" wrapText="1"/>
    </xf>
    <xf numFmtId="0" fontId="28" fillId="0" borderId="0" xfId="0" applyFont="1"/>
    <xf numFmtId="0" fontId="29" fillId="3" borderId="39" xfId="0" applyFont="1" applyFill="1" applyBorder="1" applyAlignment="1">
      <alignment horizontal="justify" wrapText="1"/>
    </xf>
    <xf numFmtId="0" fontId="30" fillId="3" borderId="40" xfId="0" applyFont="1" applyFill="1" applyBorder="1" applyAlignment="1">
      <alignment horizontal="center" wrapText="1"/>
    </xf>
    <xf numFmtId="0" fontId="29" fillId="3" borderId="41" xfId="0" applyFont="1" applyFill="1" applyBorder="1" applyAlignment="1">
      <alignment horizontal="justify" wrapText="1"/>
    </xf>
    <xf numFmtId="0" fontId="31" fillId="3" borderId="41" xfId="0" applyFont="1" applyFill="1" applyBorder="1" applyAlignment="1">
      <alignment horizontal="right" wrapText="1"/>
    </xf>
    <xf numFmtId="3" fontId="31" fillId="3" borderId="41" xfId="0" applyNumberFormat="1" applyFont="1" applyFill="1" applyBorder="1" applyAlignment="1">
      <alignment horizontal="right" wrapText="1"/>
    </xf>
    <xf numFmtId="0" fontId="28" fillId="3" borderId="0" xfId="0" applyFont="1" applyFill="1" applyAlignment="1">
      <alignment vertical="center"/>
    </xf>
    <xf numFmtId="0" fontId="29" fillId="3" borderId="39" xfId="0" applyFont="1" applyFill="1" applyBorder="1" applyAlignment="1">
      <alignment horizontal="justify" vertical="center" wrapText="1"/>
    </xf>
    <xf numFmtId="0" fontId="7" fillId="3" borderId="40" xfId="0" applyFont="1" applyFill="1" applyBorder="1" applyAlignment="1">
      <alignment horizontal="left" vertical="center" wrapText="1"/>
    </xf>
    <xf numFmtId="3" fontId="7" fillId="3" borderId="41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" borderId="40" xfId="0" applyFont="1" applyFill="1" applyBorder="1" applyAlignment="1">
      <alignment horizontal="justify" vertical="center" wrapText="1"/>
    </xf>
    <xf numFmtId="0" fontId="7" fillId="3" borderId="40" xfId="0" applyFont="1" applyFill="1" applyBorder="1" applyAlignment="1">
      <alignment horizontal="justify" wrapText="1"/>
    </xf>
    <xf numFmtId="3" fontId="7" fillId="3" borderId="41" xfId="0" applyNumberFormat="1" applyFont="1" applyFill="1" applyBorder="1" applyAlignment="1"/>
    <xf numFmtId="3" fontId="7" fillId="3" borderId="41" xfId="0" applyNumberFormat="1" applyFont="1" applyFill="1" applyBorder="1" applyAlignment="1">
      <alignment horizontal="right" wrapText="1"/>
    </xf>
    <xf numFmtId="0" fontId="29" fillId="3" borderId="42" xfId="0" applyFont="1" applyFill="1" applyBorder="1" applyAlignment="1">
      <alignment horizontal="justify" wrapText="1"/>
    </xf>
    <xf numFmtId="0" fontId="7" fillId="3" borderId="43" xfId="0" applyFont="1" applyFill="1" applyBorder="1" applyAlignment="1">
      <alignment horizontal="justify" wrapText="1"/>
    </xf>
    <xf numFmtId="3" fontId="7" fillId="3" borderId="44" xfId="0" applyNumberFormat="1" applyFont="1" applyFill="1" applyBorder="1" applyAlignment="1">
      <alignment horizontal="justify" wrapText="1"/>
    </xf>
    <xf numFmtId="0" fontId="30" fillId="3" borderId="45" xfId="0" applyFont="1" applyFill="1" applyBorder="1" applyAlignment="1">
      <alignment horizontal="justify" vertical="top" wrapText="1"/>
    </xf>
    <xf numFmtId="0" fontId="8" fillId="3" borderId="46" xfId="0" applyFont="1" applyFill="1" applyBorder="1" applyAlignment="1">
      <alignment horizontal="justify" vertical="top" wrapText="1"/>
    </xf>
    <xf numFmtId="3" fontId="8" fillId="3" borderId="47" xfId="0" applyNumberFormat="1" applyFont="1" applyFill="1" applyBorder="1" applyAlignment="1">
      <alignment horizontal="right" vertical="center" wrapText="1"/>
    </xf>
    <xf numFmtId="0" fontId="32" fillId="3" borderId="0" xfId="0" applyFont="1" applyFill="1"/>
    <xf numFmtId="0" fontId="22" fillId="3" borderId="0" xfId="0" applyFont="1" applyFill="1"/>
    <xf numFmtId="0" fontId="0" fillId="3" borderId="0" xfId="0" applyFill="1" applyAlignment="1">
      <alignment vertical="top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justify" vertical="center" wrapText="1"/>
    </xf>
    <xf numFmtId="0" fontId="16" fillId="3" borderId="4" xfId="0" applyFont="1" applyFill="1" applyBorder="1" applyAlignment="1">
      <alignment horizontal="justify" vertical="center" wrapText="1"/>
    </xf>
    <xf numFmtId="0" fontId="0" fillId="0" borderId="0" xfId="0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justify" vertical="top"/>
    </xf>
    <xf numFmtId="0" fontId="13" fillId="3" borderId="0" xfId="0" applyFont="1" applyFill="1" applyAlignment="1">
      <alignment vertical="top"/>
    </xf>
    <xf numFmtId="0" fontId="13" fillId="0" borderId="0" xfId="0" applyFont="1" applyAlignment="1">
      <alignment vertical="top"/>
    </xf>
    <xf numFmtId="3" fontId="7" fillId="3" borderId="4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0" fillId="0" borderId="0" xfId="0" applyBorder="1"/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33" fillId="6" borderId="0" xfId="0" applyFont="1" applyFill="1" applyBorder="1"/>
    <xf numFmtId="170" fontId="8" fillId="3" borderId="4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/>
    </xf>
    <xf numFmtId="0" fontId="0" fillId="0" borderId="0" xfId="0" applyBorder="1" applyAlignment="1">
      <alignment horizontal="left" indent="1"/>
    </xf>
    <xf numFmtId="0" fontId="24" fillId="0" borderId="0" xfId="0" applyFont="1" applyAlignment="1">
      <alignment horizontal="justify" vertical="center"/>
    </xf>
    <xf numFmtId="0" fontId="35" fillId="0" borderId="0" xfId="0" applyFont="1"/>
    <xf numFmtId="0" fontId="36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36" fillId="0" borderId="0" xfId="0" applyFont="1" applyFill="1"/>
    <xf numFmtId="0" fontId="18" fillId="4" borderId="48" xfId="18" applyFont="1" applyFill="1" applyBorder="1" applyAlignment="1">
      <alignment horizontal="center"/>
    </xf>
    <xf numFmtId="0" fontId="7" fillId="3" borderId="52" xfId="0" applyFont="1" applyFill="1" applyBorder="1" applyAlignment="1"/>
    <xf numFmtId="0" fontId="7" fillId="3" borderId="53" xfId="0" applyFont="1" applyFill="1" applyBorder="1" applyAlignment="1"/>
    <xf numFmtId="3" fontId="7" fillId="3" borderId="52" xfId="0" applyNumberFormat="1" applyFont="1" applyFill="1" applyBorder="1" applyAlignment="1"/>
    <xf numFmtId="3" fontId="7" fillId="3" borderId="54" xfId="0" applyNumberFormat="1" applyFont="1" applyFill="1" applyBorder="1" applyAlignment="1"/>
    <xf numFmtId="0" fontId="7" fillId="3" borderId="2" xfId="0" applyFont="1" applyFill="1" applyBorder="1" applyAlignment="1"/>
    <xf numFmtId="0" fontId="7" fillId="3" borderId="3" xfId="0" applyFont="1" applyFill="1" applyBorder="1" applyAlignment="1"/>
    <xf numFmtId="3" fontId="7" fillId="3" borderId="2" xfId="0" applyNumberFormat="1" applyFont="1" applyFill="1" applyBorder="1" applyAlignment="1"/>
    <xf numFmtId="3" fontId="7" fillId="3" borderId="4" xfId="0" applyNumberFormat="1" applyFont="1" applyFill="1" applyBorder="1" applyAlignment="1"/>
    <xf numFmtId="4" fontId="37" fillId="0" borderId="0" xfId="0" applyNumberFormat="1" applyFont="1"/>
    <xf numFmtId="4" fontId="38" fillId="0" borderId="0" xfId="0" applyNumberFormat="1" applyFont="1"/>
    <xf numFmtId="0" fontId="37" fillId="0" borderId="0" xfId="0" applyFont="1"/>
    <xf numFmtId="3" fontId="8" fillId="3" borderId="2" xfId="0" applyNumberFormat="1" applyFont="1" applyFill="1" applyBorder="1" applyAlignment="1"/>
    <xf numFmtId="3" fontId="8" fillId="3" borderId="4" xfId="0" applyNumberFormat="1" applyFont="1" applyFill="1" applyBorder="1" applyAlignment="1"/>
    <xf numFmtId="0" fontId="38" fillId="0" borderId="0" xfId="0" applyFont="1"/>
    <xf numFmtId="0" fontId="7" fillId="3" borderId="13" xfId="0" applyFont="1" applyFill="1" applyBorder="1" applyAlignment="1"/>
    <xf numFmtId="0" fontId="7" fillId="3" borderId="14" xfId="0" applyFont="1" applyFill="1" applyBorder="1" applyAlignment="1"/>
    <xf numFmtId="3" fontId="7" fillId="3" borderId="13" xfId="0" applyNumberFormat="1" applyFont="1" applyFill="1" applyBorder="1" applyAlignment="1"/>
    <xf numFmtId="3" fontId="7" fillId="3" borderId="15" xfId="0" applyNumberFormat="1" applyFont="1" applyFill="1" applyBorder="1" applyAlignment="1"/>
    <xf numFmtId="2" fontId="38" fillId="0" borderId="0" xfId="0" applyNumberFormat="1" applyFont="1"/>
    <xf numFmtId="3" fontId="25" fillId="0" borderId="0" xfId="0" applyNumberFormat="1" applyFont="1"/>
    <xf numFmtId="3" fontId="7" fillId="3" borderId="2" xfId="0" applyNumberFormat="1" applyFont="1" applyFill="1" applyBorder="1" applyAlignment="1">
      <alignment horizontal="right"/>
    </xf>
    <xf numFmtId="3" fontId="7" fillId="3" borderId="4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/>
    <xf numFmtId="3" fontId="8" fillId="3" borderId="8" xfId="0" applyNumberFormat="1" applyFont="1" applyFill="1" applyBorder="1" applyAlignment="1"/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 applyFill="1"/>
    <xf numFmtId="0" fontId="18" fillId="4" borderId="48" xfId="0" applyFont="1" applyFill="1" applyBorder="1" applyAlignment="1">
      <alignment horizontal="center"/>
    </xf>
    <xf numFmtId="0" fontId="16" fillId="3" borderId="54" xfId="0" applyFont="1" applyFill="1" applyBorder="1"/>
    <xf numFmtId="0" fontId="39" fillId="3" borderId="54" xfId="0" applyFont="1" applyFill="1" applyBorder="1"/>
    <xf numFmtId="0" fontId="7" fillId="3" borderId="4" xfId="0" applyFont="1" applyFill="1" applyBorder="1"/>
    <xf numFmtId="3" fontId="7" fillId="3" borderId="4" xfId="0" applyNumberFormat="1" applyFont="1" applyFill="1" applyBorder="1"/>
    <xf numFmtId="0" fontId="8" fillId="3" borderId="4" xfId="0" applyFont="1" applyFill="1" applyBorder="1" applyAlignment="1">
      <alignment horizontal="center"/>
    </xf>
    <xf numFmtId="3" fontId="8" fillId="3" borderId="4" xfId="0" applyNumberFormat="1" applyFont="1" applyFill="1" applyBorder="1"/>
    <xf numFmtId="0" fontId="7" fillId="3" borderId="8" xfId="0" applyFont="1" applyFill="1" applyBorder="1"/>
    <xf numFmtId="0" fontId="16" fillId="3" borderId="15" xfId="0" applyFont="1" applyFill="1" applyBorder="1"/>
    <xf numFmtId="0" fontId="39" fillId="3" borderId="15" xfId="0" applyFont="1" applyFill="1" applyBorder="1"/>
    <xf numFmtId="0" fontId="8" fillId="3" borderId="8" xfId="0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right"/>
    </xf>
    <xf numFmtId="171" fontId="16" fillId="0" borderId="0" xfId="0" applyNumberFormat="1" applyFont="1"/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9" fontId="8" fillId="3" borderId="15" xfId="0" applyNumberFormat="1" applyFont="1" applyFill="1" applyBorder="1" applyAlignment="1">
      <alignment horizontal="right" vertical="center" wrapText="1"/>
    </xf>
    <xf numFmtId="169" fontId="8" fillId="3" borderId="8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/>
    </xf>
    <xf numFmtId="37" fontId="18" fillId="4" borderId="21" xfId="33" applyNumberFormat="1" applyFont="1" applyFill="1" applyBorder="1" applyAlignment="1">
      <alignment horizontal="center" vertical="center"/>
    </xf>
    <xf numFmtId="37" fontId="18" fillId="4" borderId="0" xfId="33" applyNumberFormat="1" applyFont="1" applyFill="1" applyAlignment="1">
      <alignment horizontal="center" vertical="center"/>
    </xf>
    <xf numFmtId="37" fontId="18" fillId="4" borderId="22" xfId="33" applyNumberFormat="1" applyFont="1" applyFill="1" applyBorder="1" applyAlignment="1">
      <alignment horizontal="center" vertical="center"/>
    </xf>
    <xf numFmtId="37" fontId="18" fillId="4" borderId="23" xfId="33" applyNumberFormat="1" applyFont="1" applyFill="1" applyBorder="1" applyAlignment="1">
      <alignment horizontal="center" vertical="center"/>
    </xf>
    <xf numFmtId="37" fontId="18" fillId="4" borderId="24" xfId="33" applyNumberFormat="1" applyFont="1" applyFill="1" applyBorder="1" applyAlignment="1">
      <alignment horizontal="center" vertical="center"/>
    </xf>
    <xf numFmtId="37" fontId="18" fillId="4" borderId="25" xfId="33" applyNumberFormat="1" applyFont="1" applyFill="1" applyBorder="1" applyAlignment="1">
      <alignment horizontal="center" vertical="center"/>
    </xf>
    <xf numFmtId="37" fontId="18" fillId="4" borderId="26" xfId="33" applyNumberFormat="1" applyFont="1" applyFill="1" applyBorder="1" applyAlignment="1">
      <alignment horizontal="center" vertical="center"/>
    </xf>
    <xf numFmtId="37" fontId="18" fillId="4" borderId="26" xfId="33" applyNumberFormat="1" applyFont="1" applyFill="1" applyBorder="1" applyAlignment="1">
      <alignment horizontal="center" vertical="center" wrapText="1"/>
    </xf>
    <xf numFmtId="37" fontId="18" fillId="4" borderId="16" xfId="33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3" borderId="10" xfId="33" applyFont="1" applyFill="1" applyBorder="1" applyAlignment="1">
      <alignment horizontal="center" vertical="center" wrapText="1"/>
    </xf>
    <xf numFmtId="0" fontId="8" fillId="3" borderId="11" xfId="33" applyFont="1" applyFill="1" applyBorder="1" applyAlignment="1">
      <alignment horizontal="center" vertical="center" wrapText="1"/>
    </xf>
    <xf numFmtId="0" fontId="8" fillId="3" borderId="12" xfId="3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8" fillId="3" borderId="2" xfId="33" applyFont="1" applyFill="1" applyBorder="1" applyAlignment="1">
      <alignment horizontal="left" vertical="center" wrapText="1"/>
    </xf>
    <xf numFmtId="0" fontId="8" fillId="3" borderId="0" xfId="33" applyFont="1" applyFill="1" applyAlignment="1">
      <alignment horizontal="left" vertical="center" wrapText="1"/>
    </xf>
    <xf numFmtId="0" fontId="8" fillId="3" borderId="3" xfId="33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7" fillId="4" borderId="25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33" xfId="0" applyFont="1" applyFill="1" applyBorder="1" applyAlignment="1">
      <alignment horizontal="center" vertical="center"/>
    </xf>
    <xf numFmtId="0" fontId="27" fillId="4" borderId="34" xfId="0" applyFont="1" applyFill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8" fillId="4" borderId="48" xfId="18" applyFont="1" applyFill="1" applyBorder="1" applyAlignment="1">
      <alignment horizontal="center"/>
    </xf>
    <xf numFmtId="0" fontId="18" fillId="4" borderId="49" xfId="0" applyFont="1" applyFill="1" applyBorder="1" applyAlignment="1">
      <alignment horizontal="center"/>
    </xf>
    <xf numFmtId="0" fontId="18" fillId="4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18" fillId="4" borderId="49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51" xfId="0" applyFont="1" applyFill="1" applyBorder="1" applyAlignment="1">
      <alignment horizontal="center" vertical="center"/>
    </xf>
  </cellXfs>
  <cellStyles count="46">
    <cellStyle name="=C:\WINNT\SYSTEM32\COMMAND.COM" xfId="1"/>
    <cellStyle name="estilo 1" xfId="2"/>
    <cellStyle name="Euro" xfId="3"/>
    <cellStyle name="Millares 2" xfId="4"/>
    <cellStyle name="Millares 2 2" xfId="5"/>
    <cellStyle name="Millares 2 2 2" xfId="6"/>
    <cellStyle name="Millares 2 2 2 2" xfId="7"/>
    <cellStyle name="Millares 2 2 3" xfId="8"/>
    <cellStyle name="Millares 2 2 4" xfId="9"/>
    <cellStyle name="Millares 2 3" xfId="10"/>
    <cellStyle name="Millares 2 4" xfId="11"/>
    <cellStyle name="Millares 2 5" xfId="12"/>
    <cellStyle name="Millares 3" xfId="13"/>
    <cellStyle name="Millares 4" xfId="14"/>
    <cellStyle name="Millares 4 2" xfId="15"/>
    <cellStyle name="Millares 5" xfId="16"/>
    <cellStyle name="Millares 5 2" xfId="17"/>
    <cellStyle name="Normal" xfId="0" builtinId="0"/>
    <cellStyle name="Normal 2" xfId="18"/>
    <cellStyle name="Normal 2 2" xfId="19"/>
    <cellStyle name="Normal 2 2 2" xfId="20"/>
    <cellStyle name="Normal 2 2 2 2" xfId="21"/>
    <cellStyle name="Normal 2 2 3" xfId="22"/>
    <cellStyle name="Normal 2 2 4" xfId="23"/>
    <cellStyle name="Normal 2 2 5" xfId="24"/>
    <cellStyle name="Normal 2 3" xfId="25"/>
    <cellStyle name="Normal 2 4" xfId="26"/>
    <cellStyle name="Normal 3" xfId="27"/>
    <cellStyle name="Normal 3 2" xfId="28"/>
    <cellStyle name="Normal 4" xfId="29"/>
    <cellStyle name="Normal 4 2" xfId="30"/>
    <cellStyle name="Normal 5" xfId="31"/>
    <cellStyle name="Normal 5 2" xfId="32"/>
    <cellStyle name="Normal 9" xfId="33"/>
    <cellStyle name="Porcentual 2" xfId="34"/>
    <cellStyle name="Porcentual 2 2" xfId="35"/>
    <cellStyle name="Porcentual 2 2 2" xfId="36"/>
    <cellStyle name="Porcentual 2 2 2 2" xfId="37"/>
    <cellStyle name="Porcentual 2 2 3" xfId="38"/>
    <cellStyle name="Porcentual 2 2 4" xfId="39"/>
    <cellStyle name="Porcentual 2 3" xfId="40"/>
    <cellStyle name="Porcentual 2 4" xfId="41"/>
    <cellStyle name="Porcentual 3" xfId="42"/>
    <cellStyle name="Porcentual 3 2" xfId="43"/>
    <cellStyle name="Porcentual 4" xfId="44"/>
    <cellStyle name="Porcentual 4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26</xdr:row>
      <xdr:rowOff>76200</xdr:rowOff>
    </xdr:from>
    <xdr:to>
      <xdr:col>2</xdr:col>
      <xdr:colOff>1047750</xdr:colOff>
      <xdr:row>31</xdr:row>
      <xdr:rowOff>85725</xdr:rowOff>
    </xdr:to>
    <xdr:pic>
      <xdr:nvPicPr>
        <xdr:cNvPr id="1029" name="Imagen 5" descr="br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36270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95250</xdr:rowOff>
    </xdr:from>
    <xdr:to>
      <xdr:col>2</xdr:col>
      <xdr:colOff>1181100</xdr:colOff>
      <xdr:row>4</xdr:row>
      <xdr:rowOff>114300</xdr:rowOff>
    </xdr:to>
    <xdr:pic>
      <xdr:nvPicPr>
        <xdr:cNvPr id="1030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104775</xdr:rowOff>
    </xdr:from>
    <xdr:to>
      <xdr:col>8</xdr:col>
      <xdr:colOff>447675</xdr:colOff>
      <xdr:row>4</xdr:row>
      <xdr:rowOff>0</xdr:rowOff>
    </xdr:to>
    <xdr:pic>
      <xdr:nvPicPr>
        <xdr:cNvPr id="1031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362825" y="104775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923925</xdr:colOff>
      <xdr:row>27</xdr:row>
      <xdr:rowOff>19050</xdr:rowOff>
    </xdr:from>
    <xdr:to>
      <xdr:col>8</xdr:col>
      <xdr:colOff>638175</xdr:colOff>
      <xdr:row>31</xdr:row>
      <xdr:rowOff>76200</xdr:rowOff>
    </xdr:to>
    <xdr:pic>
      <xdr:nvPicPr>
        <xdr:cNvPr id="1032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658100" y="6457950"/>
          <a:ext cx="18097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95250</xdr:rowOff>
    </xdr:from>
    <xdr:to>
      <xdr:col>2</xdr:col>
      <xdr:colOff>885825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657225</xdr:colOff>
      <xdr:row>0</xdr:row>
      <xdr:rowOff>161925</xdr:rowOff>
    </xdr:from>
    <xdr:to>
      <xdr:col>8</xdr:col>
      <xdr:colOff>752475</xdr:colOff>
      <xdr:row>4</xdr:row>
      <xdr:rowOff>123825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820025" y="161925"/>
          <a:ext cx="1790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180975</xdr:rowOff>
    </xdr:from>
    <xdr:to>
      <xdr:col>2</xdr:col>
      <xdr:colOff>638175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971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219075</xdr:rowOff>
    </xdr:from>
    <xdr:to>
      <xdr:col>8</xdr:col>
      <xdr:colOff>561975</xdr:colOff>
      <xdr:row>4</xdr:row>
      <xdr:rowOff>95250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781925" y="219075"/>
          <a:ext cx="16287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1171575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1562100</xdr:colOff>
      <xdr:row>0</xdr:row>
      <xdr:rowOff>123825</xdr:rowOff>
    </xdr:from>
    <xdr:to>
      <xdr:col>4</xdr:col>
      <xdr:colOff>1543050</xdr:colOff>
      <xdr:row>4</xdr:row>
      <xdr:rowOff>85725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6772275" y="123825"/>
          <a:ext cx="16954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583922</xdr:colOff>
      <xdr:row>13</xdr:row>
      <xdr:rowOff>12198</xdr:rowOff>
    </xdr:from>
    <xdr:ext cx="4109010" cy="937629"/>
    <xdr:sp macro="" textlink="">
      <xdr:nvSpPr>
        <xdr:cNvPr id="4" name="Rectángulo 3"/>
        <xdr:cNvSpPr/>
      </xdr:nvSpPr>
      <xdr:spPr>
        <a:xfrm>
          <a:off x="2298422" y="3088773"/>
          <a:ext cx="410901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 APLICA "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95250</xdr:rowOff>
    </xdr:from>
    <xdr:to>
      <xdr:col>0</xdr:col>
      <xdr:colOff>1533525</xdr:colOff>
      <xdr:row>4</xdr:row>
      <xdr:rowOff>47625</xdr:rowOff>
    </xdr:to>
    <xdr:pic>
      <xdr:nvPicPr>
        <xdr:cNvPr id="2" name="Imagen 3" descr="bran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9525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0</xdr:row>
      <xdr:rowOff>104775</xdr:rowOff>
    </xdr:from>
    <xdr:to>
      <xdr:col>2</xdr:col>
      <xdr:colOff>2095500</xdr:colOff>
      <xdr:row>4</xdr:row>
      <xdr:rowOff>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6934200" y="104775"/>
          <a:ext cx="1590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2371823</xdr:colOff>
      <xdr:row>13</xdr:row>
      <xdr:rowOff>106607</xdr:rowOff>
    </xdr:from>
    <xdr:ext cx="4109010" cy="937629"/>
    <xdr:sp macro="" textlink="">
      <xdr:nvSpPr>
        <xdr:cNvPr id="4" name="Rectángulo 3"/>
        <xdr:cNvSpPr/>
      </xdr:nvSpPr>
      <xdr:spPr>
        <a:xfrm>
          <a:off x="2371823" y="3078407"/>
          <a:ext cx="410901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 NO APLICA "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76200</xdr:rowOff>
    </xdr:from>
    <xdr:to>
      <xdr:col>2</xdr:col>
      <xdr:colOff>752475</xdr:colOff>
      <xdr:row>5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620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790575</xdr:colOff>
      <xdr:row>0</xdr:row>
      <xdr:rowOff>133350</xdr:rowOff>
    </xdr:from>
    <xdr:to>
      <xdr:col>8</xdr:col>
      <xdr:colOff>619125</xdr:colOff>
      <xdr:row>4</xdr:row>
      <xdr:rowOff>180975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181850" y="133350"/>
          <a:ext cx="1581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95250</xdr:rowOff>
    </xdr:from>
    <xdr:to>
      <xdr:col>2</xdr:col>
      <xdr:colOff>971550</xdr:colOff>
      <xdr:row>5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52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533400</xdr:colOff>
      <xdr:row>0</xdr:row>
      <xdr:rowOff>142875</xdr:rowOff>
    </xdr:from>
    <xdr:to>
      <xdr:col>8</xdr:col>
      <xdr:colOff>495300</xdr:colOff>
      <xdr:row>4</xdr:row>
      <xdr:rowOff>190500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362825" y="142875"/>
          <a:ext cx="16573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142875</xdr:rowOff>
    </xdr:from>
    <xdr:to>
      <xdr:col>2</xdr:col>
      <xdr:colOff>971550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4287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219075</xdr:rowOff>
    </xdr:from>
    <xdr:to>
      <xdr:col>8</xdr:col>
      <xdr:colOff>638175</xdr:colOff>
      <xdr:row>4</xdr:row>
      <xdr:rowOff>114300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458075" y="219075"/>
          <a:ext cx="1704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114300</xdr:rowOff>
    </xdr:from>
    <xdr:to>
      <xdr:col>2</xdr:col>
      <xdr:colOff>1133475</xdr:colOff>
      <xdr:row>4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14300"/>
          <a:ext cx="9810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514350</xdr:colOff>
      <xdr:row>1</xdr:row>
      <xdr:rowOff>38100</xdr:rowOff>
    </xdr:from>
    <xdr:to>
      <xdr:col>8</xdr:col>
      <xdr:colOff>466725</xdr:colOff>
      <xdr:row>4</xdr:row>
      <xdr:rowOff>152400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572375" y="26670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19050</xdr:rowOff>
    </xdr:from>
    <xdr:to>
      <xdr:col>2</xdr:col>
      <xdr:colOff>1200150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90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0</xdr:row>
      <xdr:rowOff>142875</xdr:rowOff>
    </xdr:from>
    <xdr:to>
      <xdr:col>8</xdr:col>
      <xdr:colOff>771525</xdr:colOff>
      <xdr:row>4</xdr:row>
      <xdr:rowOff>190500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6886575" y="142875"/>
          <a:ext cx="1628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57150</xdr:rowOff>
    </xdr:from>
    <xdr:to>
      <xdr:col>2</xdr:col>
      <xdr:colOff>990600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7150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847725</xdr:colOff>
      <xdr:row>0</xdr:row>
      <xdr:rowOff>133350</xdr:rowOff>
    </xdr:from>
    <xdr:to>
      <xdr:col>8</xdr:col>
      <xdr:colOff>695325</xdr:colOff>
      <xdr:row>4</xdr:row>
      <xdr:rowOff>133350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353300" y="133350"/>
          <a:ext cx="1600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47625</xdr:rowOff>
    </xdr:from>
    <xdr:to>
      <xdr:col>2</xdr:col>
      <xdr:colOff>1028700</xdr:colOff>
      <xdr:row>4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7625"/>
          <a:ext cx="9810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771525</xdr:colOff>
      <xdr:row>0</xdr:row>
      <xdr:rowOff>123825</xdr:rowOff>
    </xdr:from>
    <xdr:to>
      <xdr:col>8</xdr:col>
      <xdr:colOff>742950</xdr:colOff>
      <xdr:row>4</xdr:row>
      <xdr:rowOff>104775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277100" y="123825"/>
          <a:ext cx="17240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66675</xdr:rowOff>
    </xdr:from>
    <xdr:to>
      <xdr:col>2</xdr:col>
      <xdr:colOff>857250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981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809625</xdr:colOff>
      <xdr:row>0</xdr:row>
      <xdr:rowOff>171450</xdr:rowOff>
    </xdr:from>
    <xdr:to>
      <xdr:col>8</xdr:col>
      <xdr:colOff>733425</xdr:colOff>
      <xdr:row>5</xdr:row>
      <xdr:rowOff>19050</xdr:rowOff>
    </xdr:to>
    <xdr:pic>
      <xdr:nvPicPr>
        <xdr:cNvPr id="3" name="Imagen 1" descr="Hoja membretada-Instituto de Cultura Física y Deporte_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" t="1074" r="62483" b="86292"/>
        <a:stretch>
          <a:fillRect/>
        </a:stretch>
      </xdr:blipFill>
      <xdr:spPr bwMode="auto">
        <a:xfrm>
          <a:off x="7305675" y="171450"/>
          <a:ext cx="1619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lado%20angel/escritorio%202022/pag%20web%202021-2027/avance%20de%20gestion/2022/AVANCE%20GESTION%20FINANCIERA%202022%20EXCEL/II%20Inf%20Presupuestal%20AG%202022/E.A.P.E.%20%20AG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OGC.C"/>
      <sheetName val="COG C.C.(2)"/>
      <sheetName val="COG C.C. (3)"/>
      <sheetName val="CTG"/>
      <sheetName val="CLAS.ADM 1"/>
      <sheetName val="CLAS.ADM 2"/>
      <sheetName val="CLAS.ADM 3"/>
      <sheetName val="CFG"/>
      <sheetName val="FTE."/>
      <sheetName val="End Neto"/>
      <sheetName val="Int"/>
    </sheetNames>
    <sheetDataSet>
      <sheetData sheetId="0"/>
      <sheetData sheetId="1">
        <row r="10">
          <cell r="D10">
            <v>17510726</v>
          </cell>
          <cell r="E10">
            <v>4335953.76</v>
          </cell>
          <cell r="G10">
            <v>21820542.030000001</v>
          </cell>
          <cell r="H10">
            <v>20802561.5</v>
          </cell>
        </row>
        <row r="18">
          <cell r="D18">
            <v>7519973.2800000003</v>
          </cell>
          <cell r="E18">
            <v>817201.78999999992</v>
          </cell>
          <cell r="G18">
            <v>3111525.8</v>
          </cell>
          <cell r="H18">
            <v>3023886.4899999998</v>
          </cell>
        </row>
        <row r="28">
          <cell r="D28">
            <v>7451335</v>
          </cell>
          <cell r="E28">
            <v>7567104.1199999992</v>
          </cell>
          <cell r="G28">
            <v>11918205.820000002</v>
          </cell>
          <cell r="H28">
            <v>11319675.65</v>
          </cell>
        </row>
        <row r="38">
          <cell r="D38">
            <v>32482034.280000001</v>
          </cell>
          <cell r="E38">
            <v>12720259.669999998</v>
          </cell>
          <cell r="F38">
            <v>45202293.949999996</v>
          </cell>
          <cell r="G38">
            <v>36850273.650000006</v>
          </cell>
          <cell r="H38">
            <v>35146123.640000001</v>
          </cell>
          <cell r="I38">
            <v>8352020.2999999942</v>
          </cell>
        </row>
      </sheetData>
      <sheetData sheetId="2">
        <row r="10">
          <cell r="D10">
            <v>6661918</v>
          </cell>
          <cell r="E10">
            <v>7729333.0999999996</v>
          </cell>
          <cell r="G10">
            <v>9947234.3800000008</v>
          </cell>
          <cell r="H10">
            <v>9816261.3800000008</v>
          </cell>
        </row>
        <row r="30">
          <cell r="D30">
            <v>9999996</v>
          </cell>
          <cell r="E30">
            <v>0</v>
          </cell>
        </row>
        <row r="35">
          <cell r="D35">
            <v>16661914</v>
          </cell>
          <cell r="E35">
            <v>7729333.0999999996</v>
          </cell>
          <cell r="F35">
            <v>24391247.100000001</v>
          </cell>
          <cell r="G35">
            <v>9947234.3800000008</v>
          </cell>
          <cell r="H35">
            <v>9816261.3800000008</v>
          </cell>
          <cell r="I35">
            <v>14444012.719999999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view="pageBreakPreview" topLeftCell="A4" zoomScale="90" zoomScaleNormal="90" zoomScaleSheetLayoutView="90" workbookViewId="0">
      <selection activeCell="G14" sqref="G14"/>
    </sheetView>
  </sheetViews>
  <sheetFormatPr baseColWidth="10" defaultRowHeight="11.25" x14ac:dyDescent="0.2"/>
  <cols>
    <col min="1" max="2" width="3.7109375" style="1" customWidth="1"/>
    <col min="3" max="3" width="46.42578125" style="1" customWidth="1"/>
    <col min="4" max="9" width="15.7109375" style="1" customWidth="1"/>
    <col min="10" max="10" width="11.42578125" style="1"/>
    <col min="11" max="11" width="11.7109375" style="1" bestFit="1" customWidth="1"/>
    <col min="12" max="16384" width="11.42578125" style="1"/>
  </cols>
  <sheetData>
    <row r="1" spans="1:11" ht="27" customHeight="1" x14ac:dyDescent="0.25">
      <c r="A1" s="242" t="s">
        <v>43</v>
      </c>
      <c r="B1" s="242"/>
      <c r="C1" s="242"/>
      <c r="D1" s="242"/>
      <c r="E1" s="242"/>
      <c r="F1" s="242"/>
      <c r="G1" s="242"/>
      <c r="H1" s="242"/>
      <c r="I1" s="242"/>
    </row>
    <row r="2" spans="1:11" ht="15" customHeight="1" x14ac:dyDescent="0.25">
      <c r="A2" s="242" t="s">
        <v>44</v>
      </c>
      <c r="B2" s="242"/>
      <c r="C2" s="242"/>
      <c r="D2" s="242"/>
      <c r="E2" s="242"/>
      <c r="F2" s="242"/>
      <c r="G2" s="242"/>
      <c r="H2" s="242"/>
      <c r="I2" s="242"/>
    </row>
    <row r="3" spans="1:11" ht="15" customHeight="1" x14ac:dyDescent="0.25">
      <c r="A3" s="242" t="s">
        <v>0</v>
      </c>
      <c r="B3" s="242"/>
      <c r="C3" s="242"/>
      <c r="D3" s="242"/>
      <c r="E3" s="242"/>
      <c r="F3" s="242"/>
      <c r="G3" s="242"/>
      <c r="H3" s="242"/>
      <c r="I3" s="242"/>
    </row>
    <row r="4" spans="1:11" s="2" customFormat="1" ht="15" customHeight="1" x14ac:dyDescent="0.25">
      <c r="A4" s="242" t="s">
        <v>45</v>
      </c>
      <c r="B4" s="242"/>
      <c r="C4" s="242"/>
      <c r="D4" s="242"/>
      <c r="E4" s="242"/>
      <c r="F4" s="242"/>
      <c r="G4" s="242"/>
      <c r="H4" s="242"/>
      <c r="I4" s="242"/>
    </row>
    <row r="5" spans="1:11" s="2" customFormat="1" ht="13.5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11" ht="12" customHeight="1" x14ac:dyDescent="0.2">
      <c r="A6" s="243" t="s">
        <v>1</v>
      </c>
      <c r="B6" s="244"/>
      <c r="C6" s="245"/>
      <c r="D6" s="249" t="s">
        <v>2</v>
      </c>
      <c r="E6" s="249"/>
      <c r="F6" s="249"/>
      <c r="G6" s="249"/>
      <c r="H6" s="249"/>
      <c r="I6" s="250" t="s">
        <v>3</v>
      </c>
    </row>
    <row r="7" spans="1:11" ht="24" x14ac:dyDescent="0.2">
      <c r="A7" s="243"/>
      <c r="B7" s="244"/>
      <c r="C7" s="245"/>
      <c r="D7" s="15" t="s">
        <v>4</v>
      </c>
      <c r="E7" s="16" t="s">
        <v>5</v>
      </c>
      <c r="F7" s="15" t="s">
        <v>6</v>
      </c>
      <c r="G7" s="15" t="s">
        <v>7</v>
      </c>
      <c r="H7" s="15" t="s">
        <v>8</v>
      </c>
      <c r="I7" s="251"/>
    </row>
    <row r="8" spans="1:11" ht="12" customHeight="1" x14ac:dyDescent="0.2">
      <c r="A8" s="246"/>
      <c r="B8" s="247"/>
      <c r="C8" s="248"/>
      <c r="D8" s="15" t="s">
        <v>9</v>
      </c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</row>
    <row r="9" spans="1:11" ht="12" customHeight="1" x14ac:dyDescent="0.2">
      <c r="A9" s="56"/>
      <c r="B9" s="57"/>
      <c r="C9" s="58"/>
      <c r="D9" s="59"/>
      <c r="E9" s="60"/>
      <c r="F9" s="60"/>
      <c r="G9" s="60"/>
      <c r="H9" s="60"/>
      <c r="I9" s="60"/>
      <c r="K9" s="3"/>
    </row>
    <row r="10" spans="1:11" ht="20.25" customHeight="1" x14ac:dyDescent="0.2">
      <c r="A10" s="232" t="s">
        <v>15</v>
      </c>
      <c r="B10" s="233"/>
      <c r="C10" s="234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K10" s="3"/>
    </row>
    <row r="11" spans="1:11" ht="20.25" customHeight="1" x14ac:dyDescent="0.2">
      <c r="A11" s="232" t="s">
        <v>16</v>
      </c>
      <c r="B11" s="233"/>
      <c r="C11" s="234"/>
      <c r="D11" s="17">
        <v>0</v>
      </c>
      <c r="E11" s="18">
        <v>0</v>
      </c>
      <c r="F11" s="17">
        <v>0</v>
      </c>
      <c r="G11" s="17">
        <v>0</v>
      </c>
      <c r="H11" s="17">
        <v>0</v>
      </c>
      <c r="I11" s="17">
        <v>0</v>
      </c>
      <c r="K11" s="3"/>
    </row>
    <row r="12" spans="1:11" ht="20.25" customHeight="1" x14ac:dyDescent="0.2">
      <c r="A12" s="232" t="s">
        <v>17</v>
      </c>
      <c r="B12" s="233"/>
      <c r="C12" s="234"/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K12" s="3"/>
    </row>
    <row r="13" spans="1:11" ht="20.25" customHeight="1" x14ac:dyDescent="0.2">
      <c r="A13" s="232" t="s">
        <v>18</v>
      </c>
      <c r="B13" s="233"/>
      <c r="C13" s="234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K13" s="3"/>
    </row>
    <row r="14" spans="1:11" ht="20.25" customHeight="1" x14ac:dyDescent="0.2">
      <c r="A14" s="232" t="s">
        <v>19</v>
      </c>
      <c r="B14" s="233"/>
      <c r="C14" s="234"/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K14" s="3"/>
    </row>
    <row r="15" spans="1:11" ht="20.25" customHeight="1" x14ac:dyDescent="0.2">
      <c r="A15" s="232" t="s">
        <v>20</v>
      </c>
      <c r="B15" s="233"/>
      <c r="C15" s="234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K15" s="3"/>
    </row>
    <row r="16" spans="1:11" ht="28.5" customHeight="1" x14ac:dyDescent="0.2">
      <c r="A16" s="232" t="s">
        <v>26</v>
      </c>
      <c r="B16" s="233"/>
      <c r="C16" s="234"/>
      <c r="D16" s="62">
        <v>10750503</v>
      </c>
      <c r="E16" s="64">
        <v>-1531380</v>
      </c>
      <c r="F16" s="17">
        <f>+D16+E16</f>
        <v>9219123</v>
      </c>
      <c r="G16" s="62">
        <v>9219146</v>
      </c>
      <c r="H16" s="62">
        <v>8951359</v>
      </c>
      <c r="I16" s="65">
        <f>+H16-D16</f>
        <v>-1799144</v>
      </c>
      <c r="K16" s="3"/>
    </row>
    <row r="17" spans="1:11" ht="42.75" customHeight="1" x14ac:dyDescent="0.2">
      <c r="A17" s="232" t="s">
        <v>27</v>
      </c>
      <c r="B17" s="233"/>
      <c r="C17" s="234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K17" s="3"/>
    </row>
    <row r="18" spans="1:11" ht="35.25" customHeight="1" x14ac:dyDescent="0.2">
      <c r="A18" s="232" t="s">
        <v>34</v>
      </c>
      <c r="B18" s="233"/>
      <c r="C18" s="234"/>
      <c r="D18" s="62">
        <v>47281665</v>
      </c>
      <c r="E18" s="62">
        <v>13092753</v>
      </c>
      <c r="F18" s="17">
        <f>+D18+E18</f>
        <v>60374418</v>
      </c>
      <c r="G18" s="62">
        <v>50374422</v>
      </c>
      <c r="H18" s="62">
        <v>47403605</v>
      </c>
      <c r="I18" s="17">
        <f>+H18-D18</f>
        <v>121940</v>
      </c>
      <c r="K18" s="3"/>
    </row>
    <row r="19" spans="1:11" ht="24" customHeight="1" x14ac:dyDescent="0.2">
      <c r="A19" s="232" t="s">
        <v>21</v>
      </c>
      <c r="B19" s="233"/>
      <c r="C19" s="234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K19" s="3"/>
    </row>
    <row r="20" spans="1:11" ht="33.75" customHeight="1" x14ac:dyDescent="0.2">
      <c r="A20" s="19"/>
      <c r="B20" s="20"/>
      <c r="C20" s="21"/>
      <c r="D20" s="22"/>
      <c r="E20" s="23"/>
      <c r="F20" s="23"/>
      <c r="G20" s="23"/>
      <c r="H20" s="23"/>
      <c r="I20" s="23"/>
      <c r="K20" s="3"/>
    </row>
    <row r="21" spans="1:11" ht="12" customHeight="1" x14ac:dyDescent="0.2">
      <c r="A21" s="254" t="s">
        <v>22</v>
      </c>
      <c r="B21" s="255"/>
      <c r="C21" s="256"/>
      <c r="D21" s="24">
        <f>SUM(D10+D11+D12+D13+D14+D15+D16+D17+D18+D19)</f>
        <v>58032168</v>
      </c>
      <c r="E21" s="24">
        <f>SUM(E10+E11+E12+E13+E14+E15+E16+E17+E18+E19)</f>
        <v>11561373</v>
      </c>
      <c r="F21" s="24">
        <f>SUM(F10+F11+F12+F13+F14+F15+F16+F17+F18+F19)</f>
        <v>69593541</v>
      </c>
      <c r="G21" s="24">
        <f>SUM(G10+G11+G12+G13+G14+G15+G16+G17+G18+G19)</f>
        <v>59593568</v>
      </c>
      <c r="H21" s="24">
        <f>SUM(H10+H11+H12+H13+H14+H15+H16+H17+H18+H19)</f>
        <v>56354964</v>
      </c>
      <c r="I21" s="238">
        <f>+H21-D21</f>
        <v>-1677204</v>
      </c>
      <c r="K21" s="3"/>
    </row>
    <row r="22" spans="1:11" ht="12" customHeight="1" x14ac:dyDescent="0.2">
      <c r="A22" s="61"/>
      <c r="B22" s="25"/>
      <c r="C22" s="25"/>
      <c r="D22" s="26"/>
      <c r="E22" s="26"/>
      <c r="F22" s="26"/>
      <c r="G22" s="252" t="s">
        <v>35</v>
      </c>
      <c r="H22" s="253"/>
      <c r="I22" s="239"/>
      <c r="K22" s="3"/>
    </row>
    <row r="23" spans="1:11" x14ac:dyDescent="0.2">
      <c r="A23" s="257"/>
      <c r="B23" s="258"/>
      <c r="C23" s="258"/>
      <c r="D23" s="258"/>
      <c r="E23" s="258"/>
      <c r="F23" s="258"/>
      <c r="G23" s="258"/>
      <c r="H23" s="258"/>
      <c r="I23" s="259"/>
    </row>
    <row r="24" spans="1:11" ht="6" customHeight="1" x14ac:dyDescent="0.2">
      <c r="A24" s="52"/>
      <c r="B24" s="51"/>
      <c r="C24" s="51"/>
      <c r="D24" s="51"/>
      <c r="E24" s="51"/>
      <c r="F24" s="51"/>
      <c r="G24" s="51"/>
      <c r="H24" s="51"/>
      <c r="I24" s="54"/>
    </row>
    <row r="25" spans="1:11" x14ac:dyDescent="0.2">
      <c r="A25" s="53"/>
      <c r="B25" s="50"/>
      <c r="C25" s="50"/>
      <c r="D25" s="50"/>
      <c r="E25" s="50"/>
      <c r="F25" s="50"/>
      <c r="G25" s="50"/>
      <c r="H25" s="50"/>
      <c r="I25" s="55" t="s">
        <v>25</v>
      </c>
    </row>
    <row r="26" spans="1:11" x14ac:dyDescent="0.2">
      <c r="A26" s="12"/>
      <c r="B26" s="12"/>
      <c r="C26" s="12"/>
      <c r="D26" s="12"/>
      <c r="E26" s="12"/>
      <c r="F26" s="12"/>
      <c r="G26" s="12"/>
      <c r="H26" s="12"/>
      <c r="I26" s="12"/>
    </row>
    <row r="27" spans="1:11" ht="12" customHeight="1" x14ac:dyDescent="0.2">
      <c r="A27" s="13"/>
      <c r="B27" s="13"/>
      <c r="C27" s="13"/>
      <c r="D27" s="14"/>
      <c r="E27" s="14"/>
      <c r="F27" s="14"/>
      <c r="G27" s="14"/>
      <c r="H27" s="14"/>
      <c r="I27" s="14"/>
      <c r="J27" s="7"/>
      <c r="K27" s="3"/>
    </row>
    <row r="28" spans="1:11" ht="15" customHeight="1" x14ac:dyDescent="0.25">
      <c r="A28" s="242" t="s">
        <v>43</v>
      </c>
      <c r="B28" s="242"/>
      <c r="C28" s="242"/>
      <c r="D28" s="242"/>
      <c r="E28" s="242"/>
      <c r="F28" s="242"/>
      <c r="G28" s="242"/>
      <c r="H28" s="242"/>
      <c r="I28" s="242"/>
      <c r="J28" s="7"/>
    </row>
    <row r="29" spans="1:11" ht="15" customHeight="1" x14ac:dyDescent="0.25">
      <c r="A29" s="242" t="s">
        <v>44</v>
      </c>
      <c r="B29" s="242"/>
      <c r="C29" s="242"/>
      <c r="D29" s="242"/>
      <c r="E29" s="242"/>
      <c r="F29" s="242"/>
      <c r="G29" s="242"/>
      <c r="H29" s="242"/>
      <c r="I29" s="242"/>
      <c r="J29" s="7"/>
    </row>
    <row r="30" spans="1:11" ht="15" customHeight="1" x14ac:dyDescent="0.25">
      <c r="A30" s="242" t="s">
        <v>0</v>
      </c>
      <c r="B30" s="242"/>
      <c r="C30" s="242"/>
      <c r="D30" s="242"/>
      <c r="E30" s="242"/>
      <c r="F30" s="242"/>
      <c r="G30" s="242"/>
      <c r="H30" s="242"/>
      <c r="I30" s="242"/>
      <c r="J30" s="7"/>
    </row>
    <row r="31" spans="1:11" s="2" customFormat="1" ht="15" customHeight="1" x14ac:dyDescent="0.25">
      <c r="A31" s="242" t="s">
        <v>46</v>
      </c>
      <c r="B31" s="242"/>
      <c r="C31" s="242"/>
      <c r="D31" s="242"/>
      <c r="E31" s="242"/>
      <c r="F31" s="242"/>
      <c r="G31" s="242"/>
      <c r="H31" s="242"/>
      <c r="I31" s="242"/>
      <c r="J31" s="5"/>
    </row>
    <row r="32" spans="1:11" s="2" customFormat="1" ht="13.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5"/>
    </row>
    <row r="33" spans="1:12" ht="12" customHeight="1" x14ac:dyDescent="0.2">
      <c r="A33" s="243" t="s">
        <v>23</v>
      </c>
      <c r="B33" s="244"/>
      <c r="C33" s="245"/>
      <c r="D33" s="249" t="s">
        <v>2</v>
      </c>
      <c r="E33" s="249"/>
      <c r="F33" s="249"/>
      <c r="G33" s="249"/>
      <c r="H33" s="249"/>
      <c r="I33" s="250" t="s">
        <v>3</v>
      </c>
      <c r="K33" s="3"/>
    </row>
    <row r="34" spans="1:12" ht="24" x14ac:dyDescent="0.2">
      <c r="A34" s="243"/>
      <c r="B34" s="244"/>
      <c r="C34" s="245"/>
      <c r="D34" s="15" t="s">
        <v>4</v>
      </c>
      <c r="E34" s="16" t="s">
        <v>5</v>
      </c>
      <c r="F34" s="15" t="s">
        <v>6</v>
      </c>
      <c r="G34" s="15" t="s">
        <v>7</v>
      </c>
      <c r="H34" s="15" t="s">
        <v>8</v>
      </c>
      <c r="I34" s="251"/>
      <c r="K34" s="3"/>
    </row>
    <row r="35" spans="1:12" ht="12" customHeight="1" x14ac:dyDescent="0.2">
      <c r="A35" s="246"/>
      <c r="B35" s="247"/>
      <c r="C35" s="248"/>
      <c r="D35" s="15" t="s">
        <v>9</v>
      </c>
      <c r="E35" s="15" t="s">
        <v>10</v>
      </c>
      <c r="F35" s="15" t="s">
        <v>11</v>
      </c>
      <c r="G35" s="15" t="s">
        <v>12</v>
      </c>
      <c r="H35" s="15" t="s">
        <v>13</v>
      </c>
      <c r="I35" s="15" t="s">
        <v>14</v>
      </c>
      <c r="K35" s="3"/>
    </row>
    <row r="36" spans="1:12" ht="12" customHeight="1" x14ac:dyDescent="0.2">
      <c r="A36" s="8"/>
      <c r="B36" s="9"/>
      <c r="C36" s="10"/>
      <c r="D36" s="11"/>
      <c r="E36" s="11"/>
      <c r="F36" s="11"/>
      <c r="G36" s="11"/>
      <c r="H36" s="11"/>
      <c r="I36" s="11"/>
      <c r="K36" s="3"/>
    </row>
    <row r="37" spans="1:12" ht="43.5" customHeight="1" x14ac:dyDescent="0.2">
      <c r="A37" s="260" t="s">
        <v>33</v>
      </c>
      <c r="B37" s="261"/>
      <c r="C37" s="262"/>
      <c r="D37" s="28">
        <f t="shared" ref="D37:I37" si="0">+D38+D40+D41+D42+D43+D44+D45</f>
        <v>0</v>
      </c>
      <c r="E37" s="24">
        <f t="shared" si="0"/>
        <v>0</v>
      </c>
      <c r="F37" s="28">
        <f t="shared" si="0"/>
        <v>0</v>
      </c>
      <c r="G37" s="28">
        <f t="shared" si="0"/>
        <v>0</v>
      </c>
      <c r="H37" s="28">
        <f t="shared" si="0"/>
        <v>0</v>
      </c>
      <c r="I37" s="28">
        <f t="shared" si="0"/>
        <v>0</v>
      </c>
      <c r="J37" s="29"/>
      <c r="K37" s="3"/>
    </row>
    <row r="38" spans="1:12" ht="12" customHeight="1" x14ac:dyDescent="0.2">
      <c r="A38" s="30"/>
      <c r="B38" s="237" t="s">
        <v>15</v>
      </c>
      <c r="C38" s="234"/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9"/>
      <c r="K38" s="4"/>
    </row>
    <row r="39" spans="1:12" ht="12" customHeight="1" x14ac:dyDescent="0.2">
      <c r="A39" s="30"/>
      <c r="B39" s="237" t="s">
        <v>16</v>
      </c>
      <c r="C39" s="234"/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9"/>
    </row>
    <row r="40" spans="1:12" ht="12" customHeight="1" x14ac:dyDescent="0.2">
      <c r="A40" s="30"/>
      <c r="B40" s="237" t="s">
        <v>17</v>
      </c>
      <c r="C40" s="234"/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9"/>
    </row>
    <row r="41" spans="1:12" ht="12" customHeight="1" x14ac:dyDescent="0.2">
      <c r="A41" s="30"/>
      <c r="B41" s="237" t="s">
        <v>18</v>
      </c>
      <c r="C41" s="234"/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9"/>
    </row>
    <row r="42" spans="1:12" ht="12" customHeight="1" x14ac:dyDescent="0.2">
      <c r="A42" s="30"/>
      <c r="B42" s="237" t="s">
        <v>36</v>
      </c>
      <c r="C42" s="234"/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9"/>
    </row>
    <row r="43" spans="1:12" ht="27.75" customHeight="1" x14ac:dyDescent="0.2">
      <c r="A43" s="30"/>
      <c r="B43" s="237" t="s">
        <v>37</v>
      </c>
      <c r="C43" s="234"/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9"/>
      <c r="L43" s="1" t="s">
        <v>24</v>
      </c>
    </row>
    <row r="44" spans="1:12" ht="30" customHeight="1" x14ac:dyDescent="0.2">
      <c r="A44" s="30"/>
      <c r="B44" s="237" t="s">
        <v>28</v>
      </c>
      <c r="C44" s="234"/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9"/>
    </row>
    <row r="45" spans="1:12" ht="26.25" customHeight="1" x14ac:dyDescent="0.2">
      <c r="A45" s="30"/>
      <c r="B45" s="237" t="s">
        <v>29</v>
      </c>
      <c r="C45" s="234"/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9"/>
    </row>
    <row r="46" spans="1:12" ht="23.25" customHeight="1" x14ac:dyDescent="0.2">
      <c r="A46" s="30"/>
      <c r="B46" s="31"/>
      <c r="C46" s="32"/>
      <c r="D46" s="17"/>
      <c r="E46" s="18"/>
      <c r="F46" s="33"/>
      <c r="G46" s="17"/>
      <c r="H46" s="17"/>
      <c r="I46" s="33"/>
      <c r="J46" s="29"/>
    </row>
    <row r="47" spans="1:12" ht="49.5" customHeight="1" x14ac:dyDescent="0.2">
      <c r="A47" s="260" t="s">
        <v>30</v>
      </c>
      <c r="B47" s="261"/>
      <c r="C47" s="262"/>
      <c r="D47" s="28">
        <f>+D48+D50+D51</f>
        <v>58032168</v>
      </c>
      <c r="E47" s="24">
        <f>+E48+E50+E51</f>
        <v>11561373</v>
      </c>
      <c r="F47" s="28">
        <f>+F48+F50+F51</f>
        <v>69593541</v>
      </c>
      <c r="G47" s="28">
        <f>+G48+G50+G51</f>
        <v>59593568</v>
      </c>
      <c r="H47" s="28">
        <f>+H48+H50+H51</f>
        <v>56354964</v>
      </c>
      <c r="I47" s="66">
        <f>+H47-D47</f>
        <v>-1677204</v>
      </c>
      <c r="J47" s="29"/>
    </row>
    <row r="48" spans="1:12" ht="12" customHeight="1" x14ac:dyDescent="0.2">
      <c r="A48" s="34"/>
      <c r="B48" s="237" t="s">
        <v>16</v>
      </c>
      <c r="C48" s="234"/>
      <c r="D48" s="17"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29"/>
    </row>
    <row r="49" spans="1:10" ht="27" customHeight="1" x14ac:dyDescent="0.2">
      <c r="A49" s="34"/>
      <c r="B49" s="237" t="s">
        <v>36</v>
      </c>
      <c r="C49" s="234"/>
      <c r="D49" s="17"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29"/>
    </row>
    <row r="50" spans="1:10" ht="30" customHeight="1" x14ac:dyDescent="0.2">
      <c r="A50" s="30"/>
      <c r="B50" s="237" t="s">
        <v>38</v>
      </c>
      <c r="C50" s="234"/>
      <c r="D50" s="62">
        <v>10750503</v>
      </c>
      <c r="E50" s="67">
        <v>-1531380</v>
      </c>
      <c r="F50" s="17">
        <f>+D50+E50</f>
        <v>9219123</v>
      </c>
      <c r="G50" s="62">
        <v>9219146</v>
      </c>
      <c r="H50" s="62">
        <v>8951359</v>
      </c>
      <c r="I50" s="65">
        <f>+H50-D50</f>
        <v>-1799144</v>
      </c>
      <c r="J50" s="29"/>
    </row>
    <row r="51" spans="1:10" s="6" customFormat="1" ht="30.75" customHeight="1" x14ac:dyDescent="0.2">
      <c r="A51" s="30"/>
      <c r="B51" s="237" t="s">
        <v>31</v>
      </c>
      <c r="C51" s="234"/>
      <c r="D51" s="62">
        <v>47281665</v>
      </c>
      <c r="E51" s="63">
        <v>13092753</v>
      </c>
      <c r="F51" s="17">
        <f>+D51+E51</f>
        <v>60374418</v>
      </c>
      <c r="G51" s="62">
        <v>50374422</v>
      </c>
      <c r="H51" s="62">
        <v>47403605</v>
      </c>
      <c r="I51" s="17">
        <f>+H51-D51</f>
        <v>121940</v>
      </c>
      <c r="J51" s="29"/>
    </row>
    <row r="52" spans="1:10" ht="12" customHeight="1" x14ac:dyDescent="0.2">
      <c r="A52" s="35"/>
      <c r="B52" s="36"/>
      <c r="C52" s="37"/>
      <c r="D52" s="38"/>
      <c r="E52" s="39"/>
      <c r="F52" s="38"/>
      <c r="G52" s="38"/>
      <c r="H52" s="38"/>
      <c r="I52" s="38"/>
      <c r="J52" s="40"/>
    </row>
    <row r="53" spans="1:10" ht="12" customHeight="1" x14ac:dyDescent="0.2">
      <c r="A53" s="34" t="s">
        <v>21</v>
      </c>
      <c r="B53" s="41"/>
      <c r="C53" s="32"/>
      <c r="D53" s="28">
        <f t="shared" ref="D53:I53" si="1">D54</f>
        <v>0</v>
      </c>
      <c r="E53" s="24">
        <f t="shared" si="1"/>
        <v>0</v>
      </c>
      <c r="F53" s="28">
        <f t="shared" si="1"/>
        <v>0</v>
      </c>
      <c r="G53" s="28">
        <f t="shared" si="1"/>
        <v>0</v>
      </c>
      <c r="H53" s="28">
        <f t="shared" si="1"/>
        <v>0</v>
      </c>
      <c r="I53" s="28">
        <f t="shared" si="1"/>
        <v>0</v>
      </c>
      <c r="J53" s="29"/>
    </row>
    <row r="54" spans="1:10" ht="12" customHeight="1" x14ac:dyDescent="0.2">
      <c r="A54" s="30"/>
      <c r="B54" s="237" t="s">
        <v>21</v>
      </c>
      <c r="C54" s="234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29"/>
    </row>
    <row r="55" spans="1:10" ht="12" customHeight="1" x14ac:dyDescent="0.2">
      <c r="A55" s="19"/>
      <c r="B55" s="20"/>
      <c r="C55" s="21"/>
      <c r="D55" s="23"/>
      <c r="E55" s="23"/>
      <c r="F55" s="23"/>
      <c r="G55" s="23"/>
      <c r="H55" s="23"/>
      <c r="I55" s="23"/>
      <c r="J55" s="29"/>
    </row>
    <row r="56" spans="1:10" ht="12" customHeight="1" x14ac:dyDescent="0.2">
      <c r="A56" s="42"/>
      <c r="B56" s="43"/>
      <c r="C56" s="44" t="s">
        <v>22</v>
      </c>
      <c r="D56" s="24">
        <f>+D38+D40+D41+D42+D43+D44+D45+D47+D53</f>
        <v>58032168</v>
      </c>
      <c r="E56" s="24">
        <f>+E38+E40+E41+E42+E43+E44+E45+E47+E53</f>
        <v>11561373</v>
      </c>
      <c r="F56" s="24">
        <f>+F38+F40+F41+F42+F43+F44+F45+F47+F53</f>
        <v>69593541</v>
      </c>
      <c r="G56" s="24">
        <f>+G38+G40+G41+G42+G43+G44+G45+G47+G53</f>
        <v>59593568</v>
      </c>
      <c r="H56" s="24">
        <f>+H38+H40+H41+H42+H43+H44+H45+H47+H53</f>
        <v>56354964</v>
      </c>
      <c r="I56" s="238">
        <f>+I37+I47+I53</f>
        <v>-1677204</v>
      </c>
      <c r="J56" s="29"/>
    </row>
    <row r="57" spans="1:10" ht="11.25" customHeight="1" x14ac:dyDescent="0.2">
      <c r="A57" s="45"/>
      <c r="B57" s="45"/>
      <c r="C57" s="45"/>
      <c r="D57" s="46"/>
      <c r="E57" s="46"/>
      <c r="F57" s="46"/>
      <c r="G57" s="240" t="s">
        <v>35</v>
      </c>
      <c r="H57" s="241"/>
      <c r="I57" s="239"/>
      <c r="J57" s="29"/>
    </row>
    <row r="58" spans="1:10" ht="15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29"/>
    </row>
    <row r="59" spans="1:10" ht="15.75" customHeight="1" x14ac:dyDescent="0.2">
      <c r="A59" s="235" t="s">
        <v>39</v>
      </c>
      <c r="B59" s="235"/>
      <c r="C59" s="235"/>
      <c r="D59" s="235"/>
      <c r="E59" s="235"/>
      <c r="F59" s="235"/>
      <c r="G59" s="235"/>
      <c r="H59" s="235"/>
      <c r="I59" s="235"/>
      <c r="J59" s="235"/>
    </row>
    <row r="60" spans="1:10" ht="38.25" customHeight="1" x14ac:dyDescent="0.2">
      <c r="A60" s="29"/>
      <c r="B60" s="29"/>
      <c r="C60" s="29"/>
      <c r="D60" s="29"/>
      <c r="E60" s="29"/>
      <c r="F60" s="29"/>
      <c r="G60" s="29"/>
      <c r="H60" s="29"/>
      <c r="I60" s="48" t="s">
        <v>32</v>
      </c>
      <c r="J60" s="29"/>
    </row>
    <row r="61" spans="1:10" ht="13.5" x14ac:dyDescent="0.2">
      <c r="A61" s="49" t="s">
        <v>40</v>
      </c>
      <c r="B61" s="29"/>
      <c r="C61" s="29"/>
      <c r="D61" s="29"/>
      <c r="E61" s="29"/>
      <c r="F61" s="29"/>
      <c r="G61" s="29"/>
      <c r="H61" s="29"/>
      <c r="I61" s="29"/>
      <c r="J61" s="29"/>
    </row>
    <row r="62" spans="1:10" ht="12" customHeight="1" x14ac:dyDescent="0.2">
      <c r="A62" s="49" t="s">
        <v>41</v>
      </c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27" customHeight="1" x14ac:dyDescent="0.2">
      <c r="A63" s="236" t="s">
        <v>42</v>
      </c>
      <c r="B63" s="236"/>
      <c r="C63" s="236"/>
      <c r="D63" s="236"/>
      <c r="E63" s="236"/>
      <c r="F63" s="236"/>
      <c r="G63" s="236"/>
      <c r="H63" s="236"/>
      <c r="I63" s="236"/>
      <c r="J63" s="29"/>
    </row>
    <row r="64" spans="1:10" x14ac:dyDescent="0.2">
      <c r="A64" s="2"/>
      <c r="B64" s="2"/>
      <c r="C64" s="2"/>
      <c r="D64" s="2"/>
      <c r="E64" s="2"/>
      <c r="F64" s="2"/>
      <c r="G64" s="2"/>
      <c r="H64" s="2"/>
      <c r="I64" s="2"/>
    </row>
  </sheetData>
  <mergeCells count="47">
    <mergeCell ref="B42:C42"/>
    <mergeCell ref="B44:C44"/>
    <mergeCell ref="B49:C49"/>
    <mergeCell ref="B43:C43"/>
    <mergeCell ref="B45:C45"/>
    <mergeCell ref="A47:C47"/>
    <mergeCell ref="B48:C48"/>
    <mergeCell ref="A30:I30"/>
    <mergeCell ref="A23:I23"/>
    <mergeCell ref="A28:I28"/>
    <mergeCell ref="B40:C40"/>
    <mergeCell ref="B41:C41"/>
    <mergeCell ref="A37:C37"/>
    <mergeCell ref="A31:I31"/>
    <mergeCell ref="B38:C38"/>
    <mergeCell ref="B39:C39"/>
    <mergeCell ref="A33:C35"/>
    <mergeCell ref="D33:H33"/>
    <mergeCell ref="I33:I34"/>
    <mergeCell ref="A19:C19"/>
    <mergeCell ref="I21:I22"/>
    <mergeCell ref="G22:H22"/>
    <mergeCell ref="A21:C21"/>
    <mergeCell ref="A29:I29"/>
    <mergeCell ref="A1:I1"/>
    <mergeCell ref="A2:I2"/>
    <mergeCell ref="A3:I3"/>
    <mergeCell ref="A6:C8"/>
    <mergeCell ref="D6:H6"/>
    <mergeCell ref="I6:I7"/>
    <mergeCell ref="A4:I4"/>
    <mergeCell ref="A10:C10"/>
    <mergeCell ref="A59:J59"/>
    <mergeCell ref="A63:I63"/>
    <mergeCell ref="B50:C50"/>
    <mergeCell ref="B51:C51"/>
    <mergeCell ref="B54:C54"/>
    <mergeCell ref="I56:I57"/>
    <mergeCell ref="G57:H57"/>
    <mergeCell ref="A11:C11"/>
    <mergeCell ref="A12:C12"/>
    <mergeCell ref="A13:C13"/>
    <mergeCell ref="A14:C14"/>
    <mergeCell ref="A17:C17"/>
    <mergeCell ref="A18:C18"/>
    <mergeCell ref="A15:C15"/>
    <mergeCell ref="A16:C16"/>
  </mergeCells>
  <printOptions horizontalCentered="1"/>
  <pageMargins left="0.78740157480314965" right="0.19685039370078741" top="0.59055118110236227" bottom="0.19685039370078741" header="0" footer="0"/>
  <pageSetup scale="80" orientation="landscape" horizontalDpi="300" verticalDpi="300" r:id="rId1"/>
  <rowBreaks count="1" manualBreakCount="1">
    <brk id="26" max="4" man="1"/>
  </rowBreaks>
  <ignoredErrors>
    <ignoredError sqref="E8 G8:H8 E35 G35:H35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="90" zoomScaleSheetLayoutView="90" workbookViewId="0">
      <selection activeCell="B5" sqref="B5:I5"/>
    </sheetView>
  </sheetViews>
  <sheetFormatPr baseColWidth="10" defaultRowHeight="15" x14ac:dyDescent="0.25"/>
  <cols>
    <col min="1" max="1" width="1.5703125" style="68" customWidth="1"/>
    <col min="2" max="2" width="4.5703125" style="177" customWidth="1"/>
    <col min="3" max="3" width="60.28515625" style="1" customWidth="1"/>
    <col min="4" max="4" width="12.7109375" style="1" customWidth="1"/>
    <col min="5" max="5" width="15.5703125" style="1" customWidth="1"/>
    <col min="6" max="9" width="12.7109375" style="1" customWidth="1"/>
    <col min="10" max="10" width="3.28515625" style="68" customWidth="1"/>
  </cols>
  <sheetData>
    <row r="1" spans="1:10" ht="21.75" customHeight="1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1:10" x14ac:dyDescent="0.25">
      <c r="B2" s="263" t="s">
        <v>44</v>
      </c>
      <c r="C2" s="263"/>
      <c r="D2" s="263"/>
      <c r="E2" s="263"/>
      <c r="F2" s="263"/>
      <c r="G2" s="263"/>
      <c r="H2" s="263"/>
      <c r="I2" s="263"/>
    </row>
    <row r="3" spans="1:10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1:10" x14ac:dyDescent="0.25">
      <c r="B4" s="263" t="s">
        <v>173</v>
      </c>
      <c r="C4" s="263"/>
      <c r="D4" s="263"/>
      <c r="E4" s="263"/>
      <c r="F4" s="263"/>
      <c r="G4" s="263"/>
      <c r="H4" s="263"/>
      <c r="I4" s="263"/>
    </row>
    <row r="5" spans="1:10" s="68" customFormat="1" x14ac:dyDescent="0.25">
      <c r="B5" s="263" t="s">
        <v>50</v>
      </c>
      <c r="C5" s="263"/>
      <c r="D5" s="263"/>
      <c r="E5" s="263"/>
      <c r="F5" s="263"/>
      <c r="G5" s="263"/>
      <c r="H5" s="263"/>
      <c r="I5" s="263"/>
    </row>
    <row r="6" spans="1:10" ht="6.75" customHeight="1" x14ac:dyDescent="0.25">
      <c r="B6" s="90"/>
      <c r="C6" s="90"/>
      <c r="D6" s="90"/>
      <c r="E6" s="90"/>
      <c r="F6" s="90"/>
      <c r="G6" s="90"/>
      <c r="H6" s="90"/>
      <c r="I6" s="90"/>
    </row>
    <row r="7" spans="1:10" x14ac:dyDescent="0.25">
      <c r="B7" s="271" t="s">
        <v>51</v>
      </c>
      <c r="C7" s="272"/>
      <c r="D7" s="275" t="s">
        <v>71</v>
      </c>
      <c r="E7" s="276"/>
      <c r="F7" s="276"/>
      <c r="G7" s="276"/>
      <c r="H7" s="277"/>
      <c r="I7" s="278" t="s">
        <v>53</v>
      </c>
    </row>
    <row r="8" spans="1:10" ht="24" x14ac:dyDescent="0.25">
      <c r="B8" s="271"/>
      <c r="C8" s="272"/>
      <c r="D8" s="70" t="s">
        <v>54</v>
      </c>
      <c r="E8" s="70" t="s">
        <v>55</v>
      </c>
      <c r="F8" s="70" t="s">
        <v>6</v>
      </c>
      <c r="G8" s="70" t="s">
        <v>7</v>
      </c>
      <c r="H8" s="70" t="s">
        <v>56</v>
      </c>
      <c r="I8" s="266"/>
    </row>
    <row r="9" spans="1:10" x14ac:dyDescent="0.25">
      <c r="B9" s="273"/>
      <c r="C9" s="274"/>
      <c r="D9" s="70">
        <v>1</v>
      </c>
      <c r="E9" s="70">
        <v>2</v>
      </c>
      <c r="F9" s="70" t="s">
        <v>57</v>
      </c>
      <c r="G9" s="70">
        <v>4</v>
      </c>
      <c r="H9" s="70">
        <v>5</v>
      </c>
      <c r="I9" s="70" t="s">
        <v>58</v>
      </c>
    </row>
    <row r="10" spans="1:10" s="167" customFormat="1" ht="12" customHeight="1" x14ac:dyDescent="0.25">
      <c r="A10" s="163"/>
      <c r="B10" s="164"/>
      <c r="C10" s="165"/>
      <c r="D10" s="166"/>
      <c r="E10" s="166"/>
      <c r="F10" s="166"/>
      <c r="G10" s="166"/>
      <c r="H10" s="166"/>
      <c r="I10" s="166"/>
      <c r="J10" s="163"/>
    </row>
    <row r="11" spans="1:10" s="167" customFormat="1" ht="12" customHeight="1" x14ac:dyDescent="0.25">
      <c r="A11" s="163"/>
      <c r="B11" s="291" t="s">
        <v>174</v>
      </c>
      <c r="C11" s="292"/>
      <c r="D11" s="28">
        <f t="shared" ref="D11:I11" si="0">SUM(D12:D19)</f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163"/>
    </row>
    <row r="12" spans="1:10" s="167" customFormat="1" ht="12" customHeight="1" x14ac:dyDescent="0.25">
      <c r="A12" s="163"/>
      <c r="B12" s="168"/>
      <c r="C12" s="169" t="s">
        <v>175</v>
      </c>
      <c r="D12" s="17">
        <v>0</v>
      </c>
      <c r="E12" s="17">
        <v>0</v>
      </c>
      <c r="F12" s="17">
        <f>D12+E12</f>
        <v>0</v>
      </c>
      <c r="G12" s="17">
        <v>0</v>
      </c>
      <c r="H12" s="17">
        <v>0</v>
      </c>
      <c r="I12" s="17">
        <f>F12-G12</f>
        <v>0</v>
      </c>
      <c r="J12" s="163"/>
    </row>
    <row r="13" spans="1:10" s="167" customFormat="1" ht="12" customHeight="1" x14ac:dyDescent="0.25">
      <c r="A13" s="163"/>
      <c r="B13" s="168"/>
      <c r="C13" s="169" t="s">
        <v>176</v>
      </c>
      <c r="D13" s="17">
        <v>0</v>
      </c>
      <c r="E13" s="17">
        <v>0</v>
      </c>
      <c r="F13" s="17">
        <f t="shared" ref="F13:F19" si="1">D13+E13</f>
        <v>0</v>
      </c>
      <c r="G13" s="17">
        <v>0</v>
      </c>
      <c r="H13" s="17">
        <v>0</v>
      </c>
      <c r="I13" s="17">
        <f>F13-G13</f>
        <v>0</v>
      </c>
      <c r="J13" s="163"/>
    </row>
    <row r="14" spans="1:10" s="167" customFormat="1" ht="12" customHeight="1" x14ac:dyDescent="0.25">
      <c r="A14" s="163"/>
      <c r="B14" s="168"/>
      <c r="C14" s="169" t="s">
        <v>177</v>
      </c>
      <c r="D14" s="17">
        <v>0</v>
      </c>
      <c r="E14" s="17">
        <v>0</v>
      </c>
      <c r="F14" s="17">
        <f t="shared" si="1"/>
        <v>0</v>
      </c>
      <c r="G14" s="17">
        <v>0</v>
      </c>
      <c r="H14" s="17">
        <v>0</v>
      </c>
      <c r="I14" s="17">
        <f t="shared" ref="I14:I19" si="2">F14-G14</f>
        <v>0</v>
      </c>
      <c r="J14" s="163"/>
    </row>
    <row r="15" spans="1:10" s="167" customFormat="1" ht="12" customHeight="1" x14ac:dyDescent="0.25">
      <c r="A15" s="163"/>
      <c r="B15" s="168"/>
      <c r="C15" s="169" t="s">
        <v>178</v>
      </c>
      <c r="D15" s="17">
        <v>0</v>
      </c>
      <c r="E15" s="17">
        <v>0</v>
      </c>
      <c r="F15" s="17">
        <f t="shared" si="1"/>
        <v>0</v>
      </c>
      <c r="G15" s="17">
        <v>0</v>
      </c>
      <c r="H15" s="17">
        <v>0</v>
      </c>
      <c r="I15" s="17">
        <f t="shared" si="2"/>
        <v>0</v>
      </c>
      <c r="J15" s="163"/>
    </row>
    <row r="16" spans="1:10" s="167" customFormat="1" ht="12" customHeight="1" x14ac:dyDescent="0.25">
      <c r="A16" s="163"/>
      <c r="B16" s="168"/>
      <c r="C16" s="169" t="s">
        <v>179</v>
      </c>
      <c r="D16" s="17">
        <v>0</v>
      </c>
      <c r="E16" s="17">
        <v>0</v>
      </c>
      <c r="F16" s="17">
        <f t="shared" si="1"/>
        <v>0</v>
      </c>
      <c r="G16" s="17">
        <v>0</v>
      </c>
      <c r="H16" s="17">
        <v>0</v>
      </c>
      <c r="I16" s="17">
        <f t="shared" si="2"/>
        <v>0</v>
      </c>
      <c r="J16" s="163"/>
    </row>
    <row r="17" spans="1:10" s="167" customFormat="1" ht="12" customHeight="1" x14ac:dyDescent="0.25">
      <c r="A17" s="163"/>
      <c r="B17" s="168"/>
      <c r="C17" s="169" t="s">
        <v>180</v>
      </c>
      <c r="D17" s="17">
        <v>0</v>
      </c>
      <c r="E17" s="17">
        <v>0</v>
      </c>
      <c r="F17" s="17">
        <f t="shared" si="1"/>
        <v>0</v>
      </c>
      <c r="G17" s="17">
        <v>0</v>
      </c>
      <c r="H17" s="17">
        <v>0</v>
      </c>
      <c r="I17" s="17">
        <f t="shared" si="2"/>
        <v>0</v>
      </c>
      <c r="J17" s="163"/>
    </row>
    <row r="18" spans="1:10" s="167" customFormat="1" ht="12" customHeight="1" x14ac:dyDescent="0.25">
      <c r="A18" s="163"/>
      <c r="B18" s="168"/>
      <c r="C18" s="169" t="s">
        <v>181</v>
      </c>
      <c r="D18" s="17">
        <v>0</v>
      </c>
      <c r="E18" s="17">
        <v>0</v>
      </c>
      <c r="F18" s="17">
        <f t="shared" si="1"/>
        <v>0</v>
      </c>
      <c r="G18" s="17">
        <v>0</v>
      </c>
      <c r="H18" s="17">
        <v>0</v>
      </c>
      <c r="I18" s="17">
        <f t="shared" si="2"/>
        <v>0</v>
      </c>
      <c r="J18" s="163"/>
    </row>
    <row r="19" spans="1:10" s="171" customFormat="1" ht="12" customHeight="1" x14ac:dyDescent="0.25">
      <c r="A19" s="170"/>
      <c r="B19" s="168"/>
      <c r="C19" s="169" t="s">
        <v>97</v>
      </c>
      <c r="D19" s="17">
        <v>0</v>
      </c>
      <c r="E19" s="17">
        <v>0</v>
      </c>
      <c r="F19" s="17">
        <f t="shared" si="1"/>
        <v>0</v>
      </c>
      <c r="G19" s="17">
        <v>0</v>
      </c>
      <c r="H19" s="17">
        <v>0</v>
      </c>
      <c r="I19" s="17">
        <f t="shared" si="2"/>
        <v>0</v>
      </c>
      <c r="J19" s="170"/>
    </row>
    <row r="20" spans="1:10" s="167" customFormat="1" ht="12" customHeight="1" x14ac:dyDescent="0.25">
      <c r="A20" s="163"/>
      <c r="B20" s="291" t="s">
        <v>182</v>
      </c>
      <c r="C20" s="292"/>
      <c r="D20" s="28">
        <f t="shared" ref="D20:I20" si="3">SUM(D21:D27)</f>
        <v>49143948</v>
      </c>
      <c r="E20" s="28">
        <f t="shared" si="3"/>
        <v>20449593</v>
      </c>
      <c r="F20" s="28">
        <f t="shared" si="3"/>
        <v>69593541</v>
      </c>
      <c r="G20" s="28">
        <f t="shared" si="3"/>
        <v>46797508</v>
      </c>
      <c r="H20" s="28">
        <f t="shared" si="3"/>
        <v>44962385</v>
      </c>
      <c r="I20" s="28">
        <f t="shared" si="3"/>
        <v>22796033</v>
      </c>
      <c r="J20" s="163"/>
    </row>
    <row r="21" spans="1:10" s="167" customFormat="1" ht="12" customHeight="1" x14ac:dyDescent="0.25">
      <c r="A21" s="163"/>
      <c r="B21" s="168"/>
      <c r="C21" s="169" t="s">
        <v>183</v>
      </c>
      <c r="D21" s="172">
        <v>0</v>
      </c>
      <c r="E21" s="172">
        <v>0</v>
      </c>
      <c r="F21" s="172">
        <f>D21+E21</f>
        <v>0</v>
      </c>
      <c r="G21" s="172">
        <v>0</v>
      </c>
      <c r="H21" s="172">
        <v>0</v>
      </c>
      <c r="I21" s="172">
        <f>F21-G21</f>
        <v>0</v>
      </c>
      <c r="J21" s="163"/>
    </row>
    <row r="22" spans="1:10" s="167" customFormat="1" ht="12" customHeight="1" x14ac:dyDescent="0.25">
      <c r="A22" s="163"/>
      <c r="B22" s="168"/>
      <c r="C22" s="169" t="s">
        <v>184</v>
      </c>
      <c r="D22" s="172">
        <v>0</v>
      </c>
      <c r="E22" s="172">
        <v>0</v>
      </c>
      <c r="F22" s="172">
        <f t="shared" ref="F22:F27" si="4">D22+E22</f>
        <v>0</v>
      </c>
      <c r="G22" s="172">
        <v>0</v>
      </c>
      <c r="H22" s="172">
        <v>0</v>
      </c>
      <c r="I22" s="172">
        <f t="shared" ref="I22:I27" si="5">F22-G22</f>
        <v>0</v>
      </c>
      <c r="J22" s="163"/>
    </row>
    <row r="23" spans="1:10" s="167" customFormat="1" ht="12" customHeight="1" x14ac:dyDescent="0.25">
      <c r="A23" s="163"/>
      <c r="B23" s="168"/>
      <c r="C23" s="169" t="s">
        <v>185</v>
      </c>
      <c r="D23" s="172">
        <v>0</v>
      </c>
      <c r="E23" s="172">
        <v>0</v>
      </c>
      <c r="F23" s="172">
        <f t="shared" si="4"/>
        <v>0</v>
      </c>
      <c r="G23" s="172">
        <v>0</v>
      </c>
      <c r="H23" s="172">
        <v>0</v>
      </c>
      <c r="I23" s="172">
        <f t="shared" si="5"/>
        <v>0</v>
      </c>
      <c r="J23" s="163"/>
    </row>
    <row r="24" spans="1:10" s="167" customFormat="1" ht="12" customHeight="1" x14ac:dyDescent="0.25">
      <c r="A24" s="163"/>
      <c r="B24" s="168"/>
      <c r="C24" s="169" t="s">
        <v>186</v>
      </c>
      <c r="D24" s="172">
        <v>49143948</v>
      </c>
      <c r="E24" s="172">
        <v>20449593</v>
      </c>
      <c r="F24" s="172">
        <f t="shared" si="4"/>
        <v>69593541</v>
      </c>
      <c r="G24" s="172">
        <v>46797508</v>
      </c>
      <c r="H24" s="172">
        <v>44962385</v>
      </c>
      <c r="I24" s="172">
        <f t="shared" si="5"/>
        <v>22796033</v>
      </c>
      <c r="J24" s="163"/>
    </row>
    <row r="25" spans="1:10" s="167" customFormat="1" ht="12" customHeight="1" x14ac:dyDescent="0.25">
      <c r="A25" s="163"/>
      <c r="B25" s="168"/>
      <c r="C25" s="169" t="s">
        <v>187</v>
      </c>
      <c r="D25" s="172">
        <v>0</v>
      </c>
      <c r="E25" s="172">
        <v>0</v>
      </c>
      <c r="F25" s="172">
        <f t="shared" si="4"/>
        <v>0</v>
      </c>
      <c r="G25" s="172">
        <v>0</v>
      </c>
      <c r="H25" s="172">
        <v>0</v>
      </c>
      <c r="I25" s="172">
        <f t="shared" si="5"/>
        <v>0</v>
      </c>
      <c r="J25" s="163"/>
    </row>
    <row r="26" spans="1:10" s="167" customFormat="1" ht="12" customHeight="1" x14ac:dyDescent="0.25">
      <c r="A26" s="163"/>
      <c r="B26" s="168"/>
      <c r="C26" s="169" t="s">
        <v>188</v>
      </c>
      <c r="D26" s="172">
        <v>0</v>
      </c>
      <c r="E26" s="172">
        <v>0</v>
      </c>
      <c r="F26" s="172">
        <f t="shared" si="4"/>
        <v>0</v>
      </c>
      <c r="G26" s="172">
        <v>0</v>
      </c>
      <c r="H26" s="172">
        <v>0</v>
      </c>
      <c r="I26" s="172">
        <f t="shared" si="5"/>
        <v>0</v>
      </c>
      <c r="J26" s="163"/>
    </row>
    <row r="27" spans="1:10" s="171" customFormat="1" ht="12" customHeight="1" x14ac:dyDescent="0.25">
      <c r="A27" s="170"/>
      <c r="B27" s="168"/>
      <c r="C27" s="169" t="s">
        <v>189</v>
      </c>
      <c r="D27" s="172">
        <v>0</v>
      </c>
      <c r="E27" s="172">
        <v>0</v>
      </c>
      <c r="F27" s="172">
        <f t="shared" si="4"/>
        <v>0</v>
      </c>
      <c r="G27" s="172">
        <v>0</v>
      </c>
      <c r="H27" s="172">
        <v>0</v>
      </c>
      <c r="I27" s="172">
        <f t="shared" si="5"/>
        <v>0</v>
      </c>
      <c r="J27" s="170"/>
    </row>
    <row r="28" spans="1:10" s="167" customFormat="1" ht="12" customHeight="1" x14ac:dyDescent="0.25">
      <c r="A28" s="163"/>
      <c r="B28" s="291" t="s">
        <v>190</v>
      </c>
      <c r="C28" s="292"/>
      <c r="D28" s="173">
        <f t="shared" ref="D28:I28" si="6">SUM(D29:D37)</f>
        <v>0</v>
      </c>
      <c r="E28" s="173">
        <f t="shared" si="6"/>
        <v>0</v>
      </c>
      <c r="F28" s="173">
        <f t="shared" si="6"/>
        <v>0</v>
      </c>
      <c r="G28" s="173">
        <f t="shared" si="6"/>
        <v>0</v>
      </c>
      <c r="H28" s="173">
        <f t="shared" si="6"/>
        <v>0</v>
      </c>
      <c r="I28" s="173">
        <f t="shared" si="6"/>
        <v>0</v>
      </c>
      <c r="J28" s="163"/>
    </row>
    <row r="29" spans="1:10" s="167" customFormat="1" ht="12" customHeight="1" x14ac:dyDescent="0.25">
      <c r="A29" s="163"/>
      <c r="B29" s="168"/>
      <c r="C29" s="169" t="s">
        <v>191</v>
      </c>
      <c r="D29" s="172">
        <v>0</v>
      </c>
      <c r="E29" s="172">
        <v>0</v>
      </c>
      <c r="F29" s="172">
        <f>D29+E29</f>
        <v>0</v>
      </c>
      <c r="G29" s="172">
        <v>0</v>
      </c>
      <c r="H29" s="172">
        <v>0</v>
      </c>
      <c r="I29" s="172">
        <f>F29-G29</f>
        <v>0</v>
      </c>
      <c r="J29" s="163"/>
    </row>
    <row r="30" spans="1:10" s="167" customFormat="1" ht="12" customHeight="1" x14ac:dyDescent="0.25">
      <c r="A30" s="163"/>
      <c r="B30" s="168"/>
      <c r="C30" s="169" t="s">
        <v>192</v>
      </c>
      <c r="D30" s="172">
        <v>0</v>
      </c>
      <c r="E30" s="172">
        <v>0</v>
      </c>
      <c r="F30" s="172">
        <f t="shared" ref="F30:F37" si="7">D30+E30</f>
        <v>0</v>
      </c>
      <c r="G30" s="172">
        <v>0</v>
      </c>
      <c r="H30" s="172">
        <v>0</v>
      </c>
      <c r="I30" s="172">
        <f t="shared" ref="I30:I37" si="8">F30-G30</f>
        <v>0</v>
      </c>
      <c r="J30" s="163"/>
    </row>
    <row r="31" spans="1:10" s="167" customFormat="1" ht="12" customHeight="1" x14ac:dyDescent="0.25">
      <c r="A31" s="163"/>
      <c r="B31" s="168"/>
      <c r="C31" s="169" t="s">
        <v>193</v>
      </c>
      <c r="D31" s="172">
        <v>0</v>
      </c>
      <c r="E31" s="172">
        <v>0</v>
      </c>
      <c r="F31" s="172">
        <f t="shared" si="7"/>
        <v>0</v>
      </c>
      <c r="G31" s="172">
        <v>0</v>
      </c>
      <c r="H31" s="172">
        <v>0</v>
      </c>
      <c r="I31" s="172">
        <f t="shared" si="8"/>
        <v>0</v>
      </c>
      <c r="J31" s="163"/>
    </row>
    <row r="32" spans="1:10" s="167" customFormat="1" ht="12" customHeight="1" x14ac:dyDescent="0.25">
      <c r="A32" s="163"/>
      <c r="B32" s="168"/>
      <c r="C32" s="169" t="s">
        <v>194</v>
      </c>
      <c r="D32" s="172">
        <v>0</v>
      </c>
      <c r="E32" s="172">
        <v>0</v>
      </c>
      <c r="F32" s="172">
        <f t="shared" si="7"/>
        <v>0</v>
      </c>
      <c r="G32" s="172">
        <v>0</v>
      </c>
      <c r="H32" s="172">
        <v>0</v>
      </c>
      <c r="I32" s="172">
        <f t="shared" si="8"/>
        <v>0</v>
      </c>
      <c r="J32" s="163"/>
    </row>
    <row r="33" spans="1:10" s="167" customFormat="1" ht="12" customHeight="1" x14ac:dyDescent="0.25">
      <c r="A33" s="163"/>
      <c r="B33" s="168"/>
      <c r="C33" s="169" t="s">
        <v>195</v>
      </c>
      <c r="D33" s="172">
        <v>0</v>
      </c>
      <c r="E33" s="172">
        <v>0</v>
      </c>
      <c r="F33" s="172">
        <f t="shared" si="7"/>
        <v>0</v>
      </c>
      <c r="G33" s="172">
        <v>0</v>
      </c>
      <c r="H33" s="172">
        <v>0</v>
      </c>
      <c r="I33" s="172">
        <f t="shared" si="8"/>
        <v>0</v>
      </c>
      <c r="J33" s="163"/>
    </row>
    <row r="34" spans="1:10" s="167" customFormat="1" ht="12" customHeight="1" x14ac:dyDescent="0.25">
      <c r="A34" s="163"/>
      <c r="B34" s="168"/>
      <c r="C34" s="169" t="s">
        <v>196</v>
      </c>
      <c r="D34" s="172">
        <v>0</v>
      </c>
      <c r="E34" s="172">
        <v>0</v>
      </c>
      <c r="F34" s="172">
        <f t="shared" si="7"/>
        <v>0</v>
      </c>
      <c r="G34" s="172">
        <v>0</v>
      </c>
      <c r="H34" s="172">
        <v>0</v>
      </c>
      <c r="I34" s="172">
        <f t="shared" si="8"/>
        <v>0</v>
      </c>
      <c r="J34" s="163"/>
    </row>
    <row r="35" spans="1:10" s="167" customFormat="1" ht="12" customHeight="1" x14ac:dyDescent="0.25">
      <c r="A35" s="163"/>
      <c r="B35" s="168"/>
      <c r="C35" s="169" t="s">
        <v>197</v>
      </c>
      <c r="D35" s="172">
        <v>0</v>
      </c>
      <c r="E35" s="172">
        <v>0</v>
      </c>
      <c r="F35" s="172">
        <f t="shared" si="7"/>
        <v>0</v>
      </c>
      <c r="G35" s="172">
        <v>0</v>
      </c>
      <c r="H35" s="172">
        <v>0</v>
      </c>
      <c r="I35" s="172">
        <f t="shared" si="8"/>
        <v>0</v>
      </c>
      <c r="J35" s="163"/>
    </row>
    <row r="36" spans="1:10" s="167" customFormat="1" ht="12" customHeight="1" x14ac:dyDescent="0.25">
      <c r="A36" s="163"/>
      <c r="B36" s="168"/>
      <c r="C36" s="169" t="s">
        <v>198</v>
      </c>
      <c r="D36" s="172">
        <v>0</v>
      </c>
      <c r="E36" s="172">
        <v>0</v>
      </c>
      <c r="F36" s="172">
        <f t="shared" si="7"/>
        <v>0</v>
      </c>
      <c r="G36" s="172">
        <v>0</v>
      </c>
      <c r="H36" s="172">
        <v>0</v>
      </c>
      <c r="I36" s="172">
        <f t="shared" si="8"/>
        <v>0</v>
      </c>
      <c r="J36" s="163"/>
    </row>
    <row r="37" spans="1:10" s="171" customFormat="1" ht="12" customHeight="1" x14ac:dyDescent="0.25">
      <c r="A37" s="170"/>
      <c r="B37" s="168"/>
      <c r="C37" s="169" t="s">
        <v>199</v>
      </c>
      <c r="D37" s="172">
        <v>0</v>
      </c>
      <c r="E37" s="172">
        <v>0</v>
      </c>
      <c r="F37" s="172">
        <f t="shared" si="7"/>
        <v>0</v>
      </c>
      <c r="G37" s="172">
        <v>0</v>
      </c>
      <c r="H37" s="172">
        <v>0</v>
      </c>
      <c r="I37" s="172">
        <f t="shared" si="8"/>
        <v>0</v>
      </c>
      <c r="J37" s="170"/>
    </row>
    <row r="38" spans="1:10" s="167" customFormat="1" ht="12" customHeight="1" x14ac:dyDescent="0.25">
      <c r="A38" s="163"/>
      <c r="B38" s="291" t="s">
        <v>200</v>
      </c>
      <c r="C38" s="292"/>
      <c r="D38" s="173">
        <f t="shared" ref="D38:I38" si="9">SUM(D39:D42)</f>
        <v>0</v>
      </c>
      <c r="E38" s="173">
        <f t="shared" si="9"/>
        <v>0</v>
      </c>
      <c r="F38" s="173">
        <f t="shared" si="9"/>
        <v>0</v>
      </c>
      <c r="G38" s="173">
        <f t="shared" si="9"/>
        <v>0</v>
      </c>
      <c r="H38" s="173">
        <f t="shared" si="9"/>
        <v>0</v>
      </c>
      <c r="I38" s="173">
        <f t="shared" si="9"/>
        <v>0</v>
      </c>
      <c r="J38" s="163"/>
    </row>
    <row r="39" spans="1:10" s="167" customFormat="1" ht="21" customHeight="1" x14ac:dyDescent="0.25">
      <c r="A39" s="163"/>
      <c r="B39" s="168"/>
      <c r="C39" s="169" t="s">
        <v>201</v>
      </c>
      <c r="D39" s="172">
        <v>0</v>
      </c>
      <c r="E39" s="172">
        <v>0</v>
      </c>
      <c r="F39" s="172">
        <f>D39+E39</f>
        <v>0</v>
      </c>
      <c r="G39" s="172">
        <v>0</v>
      </c>
      <c r="H39" s="172">
        <v>0</v>
      </c>
      <c r="I39" s="172">
        <f>F39-G39</f>
        <v>0</v>
      </c>
      <c r="J39" s="163"/>
    </row>
    <row r="40" spans="1:10" s="167" customFormat="1" ht="12" customHeight="1" x14ac:dyDescent="0.25">
      <c r="A40" s="163"/>
      <c r="B40" s="168"/>
      <c r="C40" s="169" t="s">
        <v>202</v>
      </c>
      <c r="D40" s="172">
        <v>0</v>
      </c>
      <c r="E40" s="172">
        <v>0</v>
      </c>
      <c r="F40" s="172">
        <f>D40+E40</f>
        <v>0</v>
      </c>
      <c r="G40" s="172">
        <v>0</v>
      </c>
      <c r="H40" s="172">
        <v>0</v>
      </c>
      <c r="I40" s="172">
        <f>F40-G40</f>
        <v>0</v>
      </c>
      <c r="J40" s="163"/>
    </row>
    <row r="41" spans="1:10" s="167" customFormat="1" ht="12" customHeight="1" x14ac:dyDescent="0.25">
      <c r="A41" s="163"/>
      <c r="B41" s="168"/>
      <c r="C41" s="169" t="s">
        <v>203</v>
      </c>
      <c r="D41" s="172">
        <v>0</v>
      </c>
      <c r="E41" s="172">
        <v>0</v>
      </c>
      <c r="F41" s="172">
        <f>D41+E41</f>
        <v>0</v>
      </c>
      <c r="G41" s="172">
        <v>0</v>
      </c>
      <c r="H41" s="172">
        <v>0</v>
      </c>
      <c r="I41" s="172">
        <f>F41-G41</f>
        <v>0</v>
      </c>
      <c r="J41" s="163"/>
    </row>
    <row r="42" spans="1:10" x14ac:dyDescent="0.25">
      <c r="B42" s="168"/>
      <c r="C42" s="169" t="s">
        <v>204</v>
      </c>
      <c r="D42" s="172">
        <v>0</v>
      </c>
      <c r="E42" s="172">
        <v>0</v>
      </c>
      <c r="F42" s="172">
        <f>D42+E42</f>
        <v>0</v>
      </c>
      <c r="G42" s="172">
        <v>0</v>
      </c>
      <c r="H42" s="172">
        <v>0</v>
      </c>
      <c r="I42" s="172">
        <f>F42-G42</f>
        <v>0</v>
      </c>
    </row>
    <row r="43" spans="1:10" x14ac:dyDescent="0.25">
      <c r="B43" s="174"/>
      <c r="C43" s="175" t="s">
        <v>68</v>
      </c>
      <c r="D43" s="176">
        <f t="shared" ref="D43:I43" si="10">+D11+D20+D28+D38</f>
        <v>49143948</v>
      </c>
      <c r="E43" s="176">
        <f t="shared" si="10"/>
        <v>20449593</v>
      </c>
      <c r="F43" s="176">
        <f t="shared" si="10"/>
        <v>69593541</v>
      </c>
      <c r="G43" s="176">
        <f t="shared" si="10"/>
        <v>46797508</v>
      </c>
      <c r="H43" s="176">
        <f t="shared" si="10"/>
        <v>44962385</v>
      </c>
      <c r="I43" s="176">
        <f t="shared" si="10"/>
        <v>22796033</v>
      </c>
    </row>
    <row r="44" spans="1:10" x14ac:dyDescent="0.25">
      <c r="D44" s="89"/>
      <c r="E44" s="89"/>
      <c r="F44" s="89"/>
      <c r="G44" s="89"/>
      <c r="H44" s="89"/>
      <c r="I44" s="89"/>
    </row>
    <row r="45" spans="1:10" x14ac:dyDescent="0.25">
      <c r="D45" s="89"/>
      <c r="E45" s="89"/>
      <c r="F45" s="89"/>
      <c r="G45" s="89"/>
      <c r="H45" s="89"/>
      <c r="I45" s="89"/>
    </row>
    <row r="49" spans="4:9" x14ac:dyDescent="0.25">
      <c r="D49" s="89"/>
      <c r="E49" s="89"/>
      <c r="F49" s="89"/>
      <c r="G49" s="89"/>
      <c r="H49" s="89"/>
      <c r="I49" s="89"/>
    </row>
  </sheetData>
  <mergeCells count="12">
    <mergeCell ref="B11:C11"/>
    <mergeCell ref="B20:C20"/>
    <mergeCell ref="B28:C28"/>
    <mergeCell ref="B38:C3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0" orientation="landscape" horizontalDpi="300" verticalDpi="300" r:id="rId1"/>
  <headerFooter>
    <oddFooter>&amp;R&amp;8Presupuestaria/ &amp;P 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90" zoomScaleSheetLayoutView="90" workbookViewId="0">
      <selection activeCell="B5" sqref="B5:I5"/>
    </sheetView>
  </sheetViews>
  <sheetFormatPr baseColWidth="10" defaultRowHeight="15" x14ac:dyDescent="0.25"/>
  <cols>
    <col min="1" max="1" width="2.42578125" style="68" customWidth="1"/>
    <col min="2" max="2" width="7.7109375" style="1" customWidth="1"/>
    <col min="3" max="3" width="57.28515625" style="1" customWidth="1"/>
    <col min="4" max="4" width="12.7109375" style="1" customWidth="1"/>
    <col min="5" max="5" width="14.42578125" style="1" customWidth="1"/>
    <col min="6" max="9" width="12.7109375" style="1" customWidth="1"/>
    <col min="12" max="14" width="11.42578125" style="178"/>
  </cols>
  <sheetData>
    <row r="1" spans="2:14" ht="18" customHeight="1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2:14" ht="18" customHeight="1" x14ac:dyDescent="0.25">
      <c r="B2" s="263" t="s">
        <v>44</v>
      </c>
      <c r="C2" s="263"/>
      <c r="D2" s="263"/>
      <c r="E2" s="263"/>
      <c r="F2" s="263"/>
      <c r="G2" s="263"/>
      <c r="H2" s="263"/>
      <c r="I2" s="263"/>
    </row>
    <row r="3" spans="2:14" ht="18" customHeight="1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2:14" ht="18" customHeight="1" x14ac:dyDescent="0.25">
      <c r="B4" s="263" t="s">
        <v>205</v>
      </c>
      <c r="C4" s="263"/>
      <c r="D4" s="263"/>
      <c r="E4" s="263"/>
      <c r="F4" s="263"/>
      <c r="G4" s="263"/>
      <c r="H4" s="263"/>
      <c r="I4" s="263"/>
    </row>
    <row r="5" spans="2:14" s="68" customFormat="1" x14ac:dyDescent="0.25">
      <c r="B5" s="263" t="s">
        <v>50</v>
      </c>
      <c r="C5" s="263"/>
      <c r="D5" s="263"/>
      <c r="E5" s="263"/>
      <c r="F5" s="263"/>
      <c r="G5" s="263"/>
      <c r="H5" s="263"/>
      <c r="I5" s="263"/>
      <c r="L5" s="122"/>
      <c r="M5" s="122"/>
      <c r="N5" s="122"/>
    </row>
    <row r="6" spans="2:14" ht="5.25" customHeight="1" x14ac:dyDescent="0.25">
      <c r="B6" s="90"/>
      <c r="C6" s="90"/>
      <c r="D6" s="90"/>
      <c r="E6" s="90"/>
      <c r="F6" s="90"/>
      <c r="G6" s="90"/>
      <c r="H6" s="90"/>
      <c r="I6" s="90"/>
    </row>
    <row r="7" spans="2:14" x14ac:dyDescent="0.25">
      <c r="B7" s="271" t="s">
        <v>51</v>
      </c>
      <c r="C7" s="272"/>
      <c r="D7" s="275" t="s">
        <v>71</v>
      </c>
      <c r="E7" s="276"/>
      <c r="F7" s="276"/>
      <c r="G7" s="276"/>
      <c r="H7" s="277"/>
      <c r="I7" s="278" t="s">
        <v>53</v>
      </c>
    </row>
    <row r="8" spans="2:14" ht="24" x14ac:dyDescent="0.25">
      <c r="B8" s="271"/>
      <c r="C8" s="272"/>
      <c r="D8" s="70" t="s">
        <v>54</v>
      </c>
      <c r="E8" s="70" t="s">
        <v>55</v>
      </c>
      <c r="F8" s="70" t="s">
        <v>6</v>
      </c>
      <c r="G8" s="70" t="s">
        <v>7</v>
      </c>
      <c r="H8" s="70" t="s">
        <v>56</v>
      </c>
      <c r="I8" s="266"/>
    </row>
    <row r="9" spans="2:14" ht="15" customHeight="1" x14ac:dyDescent="0.25">
      <c r="B9" s="273"/>
      <c r="C9" s="274"/>
      <c r="D9" s="70">
        <v>1</v>
      </c>
      <c r="E9" s="70">
        <v>2</v>
      </c>
      <c r="F9" s="70" t="s">
        <v>57</v>
      </c>
      <c r="G9" s="70">
        <v>4</v>
      </c>
      <c r="H9" s="70">
        <v>5</v>
      </c>
      <c r="I9" s="70" t="s">
        <v>58</v>
      </c>
    </row>
    <row r="10" spans="2:14" ht="20.100000000000001" customHeight="1" x14ac:dyDescent="0.25">
      <c r="B10" s="268" t="s">
        <v>206</v>
      </c>
      <c r="C10" s="269"/>
      <c r="D10" s="28"/>
      <c r="E10" s="28"/>
      <c r="F10" s="28"/>
      <c r="G10" s="28"/>
      <c r="H10" s="28"/>
      <c r="I10" s="28"/>
    </row>
    <row r="11" spans="2:14" ht="15" customHeight="1" x14ac:dyDescent="0.25">
      <c r="B11" s="179">
        <v>11</v>
      </c>
      <c r="C11" s="180" t="s">
        <v>207</v>
      </c>
      <c r="D11" s="28">
        <v>0</v>
      </c>
      <c r="E11" s="28">
        <v>0</v>
      </c>
      <c r="F11" s="28">
        <f>+D11+E11</f>
        <v>0</v>
      </c>
      <c r="G11" s="28">
        <v>0</v>
      </c>
      <c r="H11" s="28">
        <v>0</v>
      </c>
      <c r="I11" s="28">
        <f>+F11-G11</f>
        <v>0</v>
      </c>
      <c r="L11" s="181"/>
    </row>
    <row r="12" spans="2:14" ht="15" customHeight="1" x14ac:dyDescent="0.25">
      <c r="B12" s="179"/>
      <c r="C12" s="180"/>
      <c r="D12" s="28"/>
      <c r="E12" s="182"/>
      <c r="F12" s="28"/>
      <c r="G12" s="28"/>
      <c r="H12" s="28"/>
      <c r="I12" s="28"/>
      <c r="L12" s="183"/>
    </row>
    <row r="13" spans="2:14" ht="20.100000000000001" customHeight="1" x14ac:dyDescent="0.25">
      <c r="B13" s="179">
        <v>12</v>
      </c>
      <c r="C13" s="180" t="s">
        <v>208</v>
      </c>
      <c r="D13" s="28">
        <v>0</v>
      </c>
      <c r="E13" s="28">
        <v>0</v>
      </c>
      <c r="F13" s="28">
        <f>+D13+E13</f>
        <v>0</v>
      </c>
      <c r="G13" s="28">
        <v>0</v>
      </c>
      <c r="H13" s="28">
        <v>0</v>
      </c>
      <c r="I13" s="28">
        <f>+F13-G13</f>
        <v>0</v>
      </c>
      <c r="L13" s="184"/>
    </row>
    <row r="14" spans="2:14" ht="15" customHeight="1" x14ac:dyDescent="0.25">
      <c r="B14" s="179"/>
      <c r="C14" s="180"/>
      <c r="D14" s="28"/>
      <c r="E14" s="28"/>
      <c r="F14" s="28"/>
      <c r="G14" s="28"/>
      <c r="H14" s="28"/>
      <c r="I14" s="28"/>
      <c r="L14" s="183"/>
    </row>
    <row r="15" spans="2:14" ht="15" customHeight="1" x14ac:dyDescent="0.25">
      <c r="B15" s="179">
        <v>13</v>
      </c>
      <c r="C15" s="180" t="s">
        <v>209</v>
      </c>
      <c r="D15" s="28">
        <v>0</v>
      </c>
      <c r="E15" s="28">
        <v>0</v>
      </c>
      <c r="F15" s="28">
        <f>+D15+E15</f>
        <v>0</v>
      </c>
      <c r="G15" s="28">
        <v>0</v>
      </c>
      <c r="H15" s="28">
        <v>0</v>
      </c>
      <c r="I15" s="28">
        <f>+F15-G15</f>
        <v>0</v>
      </c>
      <c r="L15" s="184"/>
    </row>
    <row r="16" spans="2:14" ht="20.100000000000001" customHeight="1" x14ac:dyDescent="0.25">
      <c r="B16" s="179"/>
      <c r="C16" s="180"/>
      <c r="D16" s="28"/>
      <c r="E16" s="28"/>
      <c r="F16" s="28"/>
      <c r="G16" s="28"/>
      <c r="H16" s="28"/>
      <c r="I16" s="28"/>
      <c r="L16" s="183"/>
    </row>
    <row r="17" spans="2:12" ht="15" customHeight="1" x14ac:dyDescent="0.25">
      <c r="B17" s="179">
        <v>14</v>
      </c>
      <c r="C17" s="180" t="s">
        <v>210</v>
      </c>
      <c r="D17" s="28">
        <v>2142283</v>
      </c>
      <c r="E17" s="28">
        <v>7572925</v>
      </c>
      <c r="F17" s="28">
        <v>9219122</v>
      </c>
      <c r="G17" s="28">
        <v>3526091</v>
      </c>
      <c r="H17" s="28">
        <v>3503044</v>
      </c>
      <c r="I17" s="28">
        <f>+F17-G17</f>
        <v>5693031</v>
      </c>
      <c r="L17" s="184"/>
    </row>
    <row r="18" spans="2:12" ht="15" customHeight="1" x14ac:dyDescent="0.25">
      <c r="B18" s="179"/>
      <c r="C18" s="180"/>
      <c r="D18" s="28"/>
      <c r="E18" s="28"/>
      <c r="F18" s="28"/>
      <c r="G18" s="28"/>
      <c r="H18" s="28"/>
      <c r="I18" s="28"/>
      <c r="L18" s="183"/>
    </row>
    <row r="19" spans="2:12" ht="20.100000000000001" customHeight="1" x14ac:dyDescent="0.25">
      <c r="B19" s="179">
        <v>15</v>
      </c>
      <c r="C19" s="180" t="s">
        <v>211</v>
      </c>
      <c r="D19" s="28">
        <v>0</v>
      </c>
      <c r="E19" s="28">
        <v>0</v>
      </c>
      <c r="F19" s="28">
        <f>+D19+E19</f>
        <v>0</v>
      </c>
      <c r="G19" s="28">
        <v>0</v>
      </c>
      <c r="H19" s="28">
        <v>0</v>
      </c>
      <c r="I19" s="28">
        <f>+F19-G19</f>
        <v>0</v>
      </c>
      <c r="L19" s="184"/>
    </row>
    <row r="20" spans="2:12" ht="15" customHeight="1" x14ac:dyDescent="0.25">
      <c r="B20" s="179"/>
      <c r="C20" s="180"/>
      <c r="D20" s="28"/>
      <c r="E20" s="28"/>
      <c r="F20" s="28"/>
      <c r="G20" s="28"/>
      <c r="H20" s="28"/>
      <c r="I20" s="28"/>
      <c r="L20" s="183"/>
    </row>
    <row r="21" spans="2:12" ht="15" customHeight="1" x14ac:dyDescent="0.25">
      <c r="B21" s="179">
        <v>16</v>
      </c>
      <c r="C21" s="180" t="s">
        <v>212</v>
      </c>
      <c r="D21" s="28">
        <v>19490943</v>
      </c>
      <c r="E21" s="28">
        <v>10557264</v>
      </c>
      <c r="F21" s="28">
        <v>28527742</v>
      </c>
      <c r="G21" s="28">
        <v>21450874</v>
      </c>
      <c r="H21" s="28">
        <v>20656779</v>
      </c>
      <c r="I21" s="28">
        <f>+F21-G21</f>
        <v>7076868</v>
      </c>
      <c r="K21" s="185"/>
      <c r="L21" s="185"/>
    </row>
    <row r="22" spans="2:12" ht="20.100000000000001" customHeight="1" x14ac:dyDescent="0.25">
      <c r="B22" s="179"/>
      <c r="C22" s="180"/>
      <c r="D22" s="28"/>
      <c r="E22" s="28"/>
      <c r="F22" s="28"/>
      <c r="G22" s="28"/>
      <c r="H22" s="28"/>
      <c r="I22" s="28"/>
      <c r="L22" s="183"/>
    </row>
    <row r="23" spans="2:12" ht="15" customHeight="1" x14ac:dyDescent="0.25">
      <c r="B23" s="179">
        <v>17</v>
      </c>
      <c r="C23" s="180" t="s">
        <v>213</v>
      </c>
      <c r="D23" s="28">
        <v>0</v>
      </c>
      <c r="E23" s="28">
        <v>0</v>
      </c>
      <c r="F23" s="28">
        <f>+D23+E23</f>
        <v>0</v>
      </c>
      <c r="G23" s="28">
        <v>0</v>
      </c>
      <c r="H23" s="28">
        <v>0</v>
      </c>
      <c r="I23" s="28">
        <f>+F23-G23</f>
        <v>0</v>
      </c>
      <c r="L23" s="184"/>
    </row>
    <row r="24" spans="2:12" ht="15" customHeight="1" x14ac:dyDescent="0.25">
      <c r="B24" s="179"/>
      <c r="C24" s="180"/>
      <c r="D24" s="28"/>
      <c r="E24" s="28"/>
      <c r="F24" s="28"/>
      <c r="G24" s="28"/>
      <c r="H24" s="28"/>
      <c r="I24" s="28"/>
      <c r="L24" s="183"/>
    </row>
    <row r="25" spans="2:12" ht="20.100000000000001" customHeight="1" x14ac:dyDescent="0.25">
      <c r="B25" s="268" t="s">
        <v>214</v>
      </c>
      <c r="C25" s="293"/>
      <c r="D25" s="28"/>
      <c r="E25" s="28"/>
      <c r="F25" s="28"/>
      <c r="G25" s="28"/>
      <c r="H25" s="28"/>
      <c r="I25" s="28"/>
      <c r="K25" s="185"/>
      <c r="L25" s="185"/>
    </row>
    <row r="26" spans="2:12" ht="15" customHeight="1" x14ac:dyDescent="0.25">
      <c r="B26" s="179"/>
      <c r="C26" s="180"/>
      <c r="D26" s="28"/>
      <c r="E26" s="28"/>
      <c r="F26" s="28"/>
      <c r="G26" s="28"/>
      <c r="H26" s="28"/>
      <c r="I26" s="28"/>
    </row>
    <row r="27" spans="2:12" ht="15" customHeight="1" x14ac:dyDescent="0.25">
      <c r="B27" s="179">
        <v>25</v>
      </c>
      <c r="C27" s="180" t="s">
        <v>211</v>
      </c>
      <c r="D27" s="28">
        <v>0</v>
      </c>
      <c r="E27" s="28">
        <v>0</v>
      </c>
      <c r="F27" s="28">
        <f>+D27+E27</f>
        <v>0</v>
      </c>
      <c r="G27" s="28">
        <v>0</v>
      </c>
      <c r="H27" s="28">
        <v>0</v>
      </c>
      <c r="I27" s="28">
        <f>+F27-G27</f>
        <v>0</v>
      </c>
    </row>
    <row r="28" spans="2:12" ht="20.100000000000001" customHeight="1" x14ac:dyDescent="0.25">
      <c r="B28" s="179"/>
      <c r="C28" s="180"/>
      <c r="D28" s="28"/>
      <c r="E28" s="28"/>
      <c r="F28" s="28"/>
      <c r="G28" s="28"/>
      <c r="H28" s="28"/>
      <c r="I28" s="28"/>
    </row>
    <row r="29" spans="2:12" ht="15.75" customHeight="1" x14ac:dyDescent="0.25">
      <c r="B29" s="179">
        <v>26</v>
      </c>
      <c r="C29" s="180" t="s">
        <v>212</v>
      </c>
      <c r="D29" s="28"/>
      <c r="E29" s="28"/>
      <c r="F29" s="28"/>
      <c r="G29" s="28"/>
      <c r="H29" s="28"/>
      <c r="I29" s="28"/>
    </row>
    <row r="30" spans="2:12" ht="17.25" customHeight="1" x14ac:dyDescent="0.25">
      <c r="B30" s="179"/>
      <c r="C30" s="180"/>
      <c r="D30" s="28"/>
      <c r="E30" s="28"/>
      <c r="F30" s="28"/>
      <c r="G30" s="28"/>
      <c r="H30" s="28"/>
      <c r="I30" s="28"/>
    </row>
    <row r="31" spans="2:12" ht="15" customHeight="1" x14ac:dyDescent="0.25">
      <c r="B31" s="179">
        <v>27</v>
      </c>
      <c r="C31" s="180" t="s">
        <v>215</v>
      </c>
      <c r="D31" s="28">
        <v>0</v>
      </c>
      <c r="E31" s="28">
        <v>0</v>
      </c>
      <c r="F31" s="28">
        <f>+D31+E31</f>
        <v>0</v>
      </c>
      <c r="G31" s="28">
        <v>0</v>
      </c>
      <c r="H31" s="28">
        <v>0</v>
      </c>
      <c r="I31" s="28">
        <f>+F31-G31</f>
        <v>0</v>
      </c>
    </row>
    <row r="32" spans="2:12" ht="15" customHeight="1" x14ac:dyDescent="0.25">
      <c r="B32" s="179"/>
      <c r="C32" s="180"/>
      <c r="D32" s="28"/>
      <c r="E32" s="28"/>
      <c r="F32" s="28"/>
      <c r="G32" s="28"/>
      <c r="H32" s="28"/>
      <c r="I32" s="28"/>
    </row>
    <row r="33" spans="2:9" x14ac:dyDescent="0.25">
      <c r="B33" s="179"/>
      <c r="C33" s="180"/>
      <c r="D33" s="28"/>
      <c r="E33" s="28"/>
      <c r="F33" s="28"/>
      <c r="G33" s="28"/>
      <c r="H33" s="28"/>
      <c r="I33" s="28"/>
    </row>
    <row r="34" spans="2:9" x14ac:dyDescent="0.25">
      <c r="B34" s="179"/>
      <c r="C34" s="180"/>
      <c r="D34" s="28"/>
      <c r="E34" s="28"/>
      <c r="F34" s="28"/>
      <c r="G34" s="28"/>
      <c r="H34" s="28"/>
      <c r="I34" s="28"/>
    </row>
    <row r="35" spans="2:9" x14ac:dyDescent="0.25">
      <c r="B35" s="179"/>
      <c r="C35" s="180"/>
      <c r="D35" s="28"/>
      <c r="E35" s="28"/>
      <c r="F35" s="28"/>
      <c r="G35" s="28"/>
      <c r="H35" s="28"/>
      <c r="I35" s="28"/>
    </row>
    <row r="36" spans="2:9" x14ac:dyDescent="0.25">
      <c r="B36" s="179"/>
      <c r="C36" s="180"/>
      <c r="D36" s="28"/>
      <c r="E36" s="28"/>
      <c r="F36" s="28"/>
      <c r="G36" s="28"/>
      <c r="H36" s="28"/>
      <c r="I36" s="28"/>
    </row>
    <row r="37" spans="2:9" x14ac:dyDescent="0.25">
      <c r="B37" s="96"/>
      <c r="C37" s="97" t="s">
        <v>156</v>
      </c>
      <c r="D37" s="98">
        <f t="shared" ref="D37:I37" si="0">SUM(D10:D31)</f>
        <v>21633226</v>
      </c>
      <c r="E37" s="98">
        <f t="shared" si="0"/>
        <v>18130189</v>
      </c>
      <c r="F37" s="98">
        <f t="shared" si="0"/>
        <v>37746864</v>
      </c>
      <c r="G37" s="98">
        <f t="shared" si="0"/>
        <v>24976965</v>
      </c>
      <c r="H37" s="98">
        <f t="shared" si="0"/>
        <v>24159823</v>
      </c>
      <c r="I37" s="98">
        <f t="shared" si="0"/>
        <v>12769899</v>
      </c>
    </row>
    <row r="40" spans="2:9" x14ac:dyDescent="0.25">
      <c r="D40" s="89"/>
    </row>
  </sheetData>
  <mergeCells count="10">
    <mergeCell ref="B10:C10"/>
    <mergeCell ref="B25:C25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86" orientation="landscape" horizontalDpi="300" verticalDpi="300" r:id="rId1"/>
  <headerFooter>
    <oddFooter>&amp;R&amp;8Presupuestaria/ &amp;P 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topLeftCell="A16" zoomScaleSheetLayoutView="100" workbookViewId="0">
      <selection activeCell="B11" sqref="B11"/>
    </sheetView>
  </sheetViews>
  <sheetFormatPr baseColWidth="10" defaultRowHeight="14.25" x14ac:dyDescent="0.2"/>
  <cols>
    <col min="1" max="1" width="25.7109375" style="186" customWidth="1"/>
    <col min="2" max="2" width="26.7109375" style="186" customWidth="1"/>
    <col min="3" max="5" width="25.7109375" style="186" customWidth="1"/>
    <col min="6" max="7" width="11.42578125" style="186"/>
    <col min="8" max="9" width="17.140625" style="186" customWidth="1"/>
    <col min="10" max="10" width="17.85546875" style="186" customWidth="1"/>
    <col min="11" max="16384" width="11.42578125" style="186"/>
  </cols>
  <sheetData>
    <row r="1" spans="1:10" ht="21.75" customHeight="1" x14ac:dyDescent="0.25">
      <c r="A1" s="308" t="s">
        <v>43</v>
      </c>
      <c r="B1" s="308"/>
      <c r="C1" s="308"/>
      <c r="D1" s="308"/>
      <c r="E1" s="308"/>
      <c r="F1" s="309"/>
      <c r="G1" s="309"/>
      <c r="H1" s="309"/>
      <c r="I1" s="132"/>
    </row>
    <row r="2" spans="1:10" ht="15" customHeight="1" x14ac:dyDescent="0.25">
      <c r="A2" s="308" t="s">
        <v>44</v>
      </c>
      <c r="B2" s="308"/>
      <c r="C2" s="308"/>
      <c r="D2" s="308"/>
      <c r="E2" s="308"/>
      <c r="F2" s="187"/>
      <c r="G2" s="132"/>
      <c r="H2" s="132"/>
      <c r="I2" s="132"/>
    </row>
    <row r="3" spans="1:10" ht="15" customHeight="1" x14ac:dyDescent="0.25">
      <c r="A3" s="308" t="s">
        <v>216</v>
      </c>
      <c r="B3" s="308"/>
      <c r="C3" s="308"/>
      <c r="D3" s="308"/>
      <c r="E3" s="308"/>
      <c r="F3" s="187"/>
      <c r="G3" s="132"/>
      <c r="H3" s="132"/>
      <c r="I3" s="132"/>
    </row>
    <row r="4" spans="1:10" ht="15" customHeight="1" x14ac:dyDescent="0.25">
      <c r="A4" s="263" t="s">
        <v>50</v>
      </c>
      <c r="B4" s="263"/>
      <c r="C4" s="263"/>
      <c r="D4" s="263"/>
      <c r="E4" s="263"/>
      <c r="F4" s="187"/>
      <c r="G4" s="132"/>
      <c r="H4" s="132"/>
      <c r="I4" s="132"/>
    </row>
    <row r="5" spans="1:10" ht="6.75" customHeight="1" thickBot="1" x14ac:dyDescent="0.3">
      <c r="A5" s="188"/>
      <c r="B5" s="188"/>
      <c r="C5" s="188"/>
      <c r="D5" s="188"/>
      <c r="E5" s="188"/>
      <c r="F5" s="189"/>
      <c r="G5" s="132"/>
      <c r="H5" s="132"/>
      <c r="I5" s="132"/>
    </row>
    <row r="6" spans="1:10" ht="15" customHeight="1" thickBot="1" x14ac:dyDescent="0.3">
      <c r="A6" s="296" t="s">
        <v>217</v>
      </c>
      <c r="B6" s="296"/>
      <c r="C6" s="190" t="s">
        <v>218</v>
      </c>
      <c r="D6" s="190" t="s">
        <v>219</v>
      </c>
      <c r="E6" s="190" t="s">
        <v>220</v>
      </c>
      <c r="F6" s="132"/>
      <c r="G6" s="132"/>
      <c r="H6" s="132"/>
      <c r="I6" s="132"/>
    </row>
    <row r="7" spans="1:10" ht="15" customHeight="1" thickBot="1" x14ac:dyDescent="0.3">
      <c r="A7" s="296"/>
      <c r="B7" s="296"/>
      <c r="C7" s="190" t="s">
        <v>221</v>
      </c>
      <c r="D7" s="190" t="s">
        <v>222</v>
      </c>
      <c r="E7" s="190" t="s">
        <v>223</v>
      </c>
      <c r="F7" s="132"/>
      <c r="G7" s="132"/>
      <c r="H7" s="132"/>
      <c r="I7" s="132"/>
    </row>
    <row r="8" spans="1:10" ht="15" customHeight="1" thickBot="1" x14ac:dyDescent="0.3">
      <c r="A8" s="297" t="s">
        <v>224</v>
      </c>
      <c r="B8" s="298"/>
      <c r="C8" s="298"/>
      <c r="D8" s="298"/>
      <c r="E8" s="299"/>
      <c r="F8" s="132"/>
      <c r="G8" s="132"/>
      <c r="H8" s="132"/>
      <c r="I8" s="132"/>
    </row>
    <row r="9" spans="1:10" ht="24.95" customHeight="1" x14ac:dyDescent="0.25">
      <c r="A9" s="191" t="s">
        <v>225</v>
      </c>
      <c r="B9" s="192"/>
      <c r="C9" s="193">
        <v>0</v>
      </c>
      <c r="D9" s="193">
        <v>0</v>
      </c>
      <c r="E9" s="194">
        <f t="shared" ref="E9:E15" si="0">C9-D9</f>
        <v>0</v>
      </c>
      <c r="F9" s="132"/>
      <c r="G9" s="132"/>
      <c r="H9" s="132"/>
      <c r="I9" s="132"/>
    </row>
    <row r="10" spans="1:10" ht="24.95" customHeight="1" x14ac:dyDescent="0.25">
      <c r="A10" s="195" t="s">
        <v>225</v>
      </c>
      <c r="B10" s="196"/>
      <c r="C10" s="197">
        <v>0</v>
      </c>
      <c r="D10" s="197">
        <v>0</v>
      </c>
      <c r="E10" s="198">
        <f t="shared" si="0"/>
        <v>0</v>
      </c>
      <c r="F10" s="132"/>
      <c r="G10" s="132"/>
      <c r="H10" s="132"/>
      <c r="I10" s="132"/>
    </row>
    <row r="11" spans="1:10" ht="24.95" customHeight="1" x14ac:dyDescent="0.25">
      <c r="A11" s="195" t="s">
        <v>225</v>
      </c>
      <c r="B11" s="196"/>
      <c r="C11" s="197">
        <v>0</v>
      </c>
      <c r="D11" s="197">
        <v>0</v>
      </c>
      <c r="E11" s="198">
        <f t="shared" si="0"/>
        <v>0</v>
      </c>
      <c r="F11" s="132"/>
      <c r="G11" s="132"/>
      <c r="H11" s="132"/>
      <c r="I11" s="132"/>
    </row>
    <row r="12" spans="1:10" ht="24.95" customHeight="1" x14ac:dyDescent="0.25">
      <c r="A12" s="195" t="s">
        <v>225</v>
      </c>
      <c r="B12" s="196"/>
      <c r="C12" s="197">
        <v>0</v>
      </c>
      <c r="D12" s="197">
        <v>0</v>
      </c>
      <c r="E12" s="198">
        <f t="shared" si="0"/>
        <v>0</v>
      </c>
      <c r="F12" s="132"/>
      <c r="G12" s="132"/>
      <c r="H12" s="132"/>
      <c r="I12" s="132"/>
    </row>
    <row r="13" spans="1:10" ht="24.95" customHeight="1" x14ac:dyDescent="0.25">
      <c r="A13" s="195" t="s">
        <v>225</v>
      </c>
      <c r="B13" s="196"/>
      <c r="C13" s="197">
        <v>0</v>
      </c>
      <c r="D13" s="197">
        <v>0</v>
      </c>
      <c r="E13" s="198">
        <f t="shared" si="0"/>
        <v>0</v>
      </c>
      <c r="F13" s="132"/>
      <c r="G13" s="132"/>
      <c r="H13" s="199"/>
      <c r="I13" s="199"/>
      <c r="J13" s="200"/>
    </row>
    <row r="14" spans="1:10" ht="24.95" customHeight="1" x14ac:dyDescent="0.25">
      <c r="A14" s="195" t="s">
        <v>225</v>
      </c>
      <c r="B14" s="196"/>
      <c r="C14" s="197">
        <v>0</v>
      </c>
      <c r="D14" s="197">
        <v>0</v>
      </c>
      <c r="E14" s="198">
        <f t="shared" si="0"/>
        <v>0</v>
      </c>
      <c r="F14" s="132"/>
      <c r="G14" s="132"/>
      <c r="H14" s="199"/>
      <c r="I14" s="199"/>
      <c r="J14" s="200"/>
    </row>
    <row r="15" spans="1:10" ht="24.95" customHeight="1" x14ac:dyDescent="0.25">
      <c r="A15" s="195" t="s">
        <v>225</v>
      </c>
      <c r="B15" s="196"/>
      <c r="C15" s="197">
        <v>0</v>
      </c>
      <c r="D15" s="197">
        <v>0</v>
      </c>
      <c r="E15" s="198">
        <f t="shared" si="0"/>
        <v>0</v>
      </c>
      <c r="F15" s="132"/>
      <c r="G15" s="132"/>
      <c r="H15" s="201"/>
      <c r="I15" s="201"/>
      <c r="J15" s="200"/>
    </row>
    <row r="16" spans="1:10" ht="17.100000000000001" customHeight="1" x14ac:dyDescent="0.25">
      <c r="A16" s="300" t="s">
        <v>226</v>
      </c>
      <c r="B16" s="300"/>
      <c r="C16" s="202">
        <f>SUM(C9:C15)</f>
        <v>0</v>
      </c>
      <c r="D16" s="202">
        <f>SUM(D9:D15)</f>
        <v>0</v>
      </c>
      <c r="E16" s="203">
        <f>SUM(E9:E15)</f>
        <v>0</v>
      </c>
      <c r="F16" s="132"/>
      <c r="G16" s="132"/>
      <c r="H16" s="201"/>
      <c r="I16" s="201"/>
      <c r="J16" s="200"/>
    </row>
    <row r="17" spans="1:10" ht="17.100000000000001" customHeight="1" x14ac:dyDescent="0.25">
      <c r="A17" s="301" t="s">
        <v>227</v>
      </c>
      <c r="B17" s="302"/>
      <c r="C17" s="302"/>
      <c r="D17" s="302"/>
      <c r="E17" s="303"/>
      <c r="F17" s="132"/>
      <c r="G17" s="132"/>
      <c r="H17" s="201"/>
      <c r="I17" s="201"/>
      <c r="J17" s="204"/>
    </row>
    <row r="18" spans="1:10" ht="24.95" customHeight="1" x14ac:dyDescent="0.25">
      <c r="A18" s="205" t="s">
        <v>228</v>
      </c>
      <c r="B18" s="206"/>
      <c r="C18" s="207">
        <v>0</v>
      </c>
      <c r="D18" s="207">
        <v>0</v>
      </c>
      <c r="E18" s="208">
        <f t="shared" ref="E18:E24" si="1">C18-D18</f>
        <v>0</v>
      </c>
      <c r="F18" s="132"/>
      <c r="G18" s="132"/>
      <c r="H18" s="201"/>
      <c r="I18" s="201"/>
      <c r="J18" s="204"/>
    </row>
    <row r="19" spans="1:10" ht="24.95" customHeight="1" x14ac:dyDescent="0.25">
      <c r="A19" s="195" t="s">
        <v>229</v>
      </c>
      <c r="B19" s="196"/>
      <c r="C19" s="197">
        <v>0</v>
      </c>
      <c r="D19" s="197">
        <v>0</v>
      </c>
      <c r="E19" s="198">
        <f t="shared" si="1"/>
        <v>0</v>
      </c>
      <c r="F19" s="132"/>
      <c r="G19" s="132"/>
      <c r="H19" s="201"/>
      <c r="I19" s="201"/>
      <c r="J19" s="209"/>
    </row>
    <row r="20" spans="1:10" ht="24.95" customHeight="1" x14ac:dyDescent="0.25">
      <c r="A20" s="195" t="s">
        <v>229</v>
      </c>
      <c r="B20" s="196"/>
      <c r="C20" s="197">
        <v>0</v>
      </c>
      <c r="D20" s="197">
        <v>0</v>
      </c>
      <c r="E20" s="198">
        <f t="shared" si="1"/>
        <v>0</v>
      </c>
      <c r="F20" s="132"/>
      <c r="G20" s="132"/>
      <c r="H20" s="201"/>
      <c r="I20" s="201"/>
      <c r="J20" s="209"/>
    </row>
    <row r="21" spans="1:10" ht="24.95" customHeight="1" x14ac:dyDescent="0.25">
      <c r="A21" s="195" t="s">
        <v>229</v>
      </c>
      <c r="B21" s="196"/>
      <c r="C21" s="197">
        <v>0</v>
      </c>
      <c r="D21" s="197">
        <v>0</v>
      </c>
      <c r="E21" s="198">
        <f t="shared" si="1"/>
        <v>0</v>
      </c>
      <c r="F21" s="132"/>
      <c r="G21" s="132"/>
      <c r="H21" s="132"/>
      <c r="I21" s="132"/>
    </row>
    <row r="22" spans="1:10" ht="24.95" customHeight="1" x14ac:dyDescent="0.25">
      <c r="A22" s="195" t="s">
        <v>229</v>
      </c>
      <c r="B22" s="196"/>
      <c r="C22" s="197">
        <v>0</v>
      </c>
      <c r="D22" s="197">
        <v>0</v>
      </c>
      <c r="E22" s="198">
        <f t="shared" si="1"/>
        <v>0</v>
      </c>
      <c r="F22" s="210"/>
      <c r="G22" s="132"/>
      <c r="H22" s="132"/>
      <c r="I22" s="132"/>
    </row>
    <row r="23" spans="1:10" ht="24.95" customHeight="1" x14ac:dyDescent="0.25">
      <c r="A23" s="195" t="s">
        <v>229</v>
      </c>
      <c r="B23" s="196"/>
      <c r="C23" s="197">
        <v>0</v>
      </c>
      <c r="D23" s="197">
        <v>0</v>
      </c>
      <c r="E23" s="198">
        <f t="shared" si="1"/>
        <v>0</v>
      </c>
      <c r="F23" s="132"/>
      <c r="G23" s="132"/>
      <c r="H23" s="132"/>
      <c r="I23" s="132"/>
    </row>
    <row r="24" spans="1:10" ht="24.95" customHeight="1" x14ac:dyDescent="0.25">
      <c r="A24" s="195" t="s">
        <v>229</v>
      </c>
      <c r="B24" s="196"/>
      <c r="C24" s="197">
        <v>0</v>
      </c>
      <c r="D24" s="197">
        <v>0</v>
      </c>
      <c r="E24" s="198">
        <f t="shared" si="1"/>
        <v>0</v>
      </c>
      <c r="F24" s="132"/>
      <c r="G24" s="132"/>
      <c r="H24" s="132"/>
      <c r="I24" s="132"/>
    </row>
    <row r="25" spans="1:10" ht="15.95" customHeight="1" x14ac:dyDescent="0.25">
      <c r="A25" s="195"/>
      <c r="B25" s="196"/>
      <c r="C25" s="197"/>
      <c r="D25" s="211" t="s">
        <v>230</v>
      </c>
      <c r="E25" s="212" t="s">
        <v>230</v>
      </c>
      <c r="F25" s="132"/>
      <c r="G25" s="132"/>
      <c r="H25" s="132"/>
      <c r="I25" s="132"/>
    </row>
    <row r="26" spans="1:10" ht="15.95" customHeight="1" x14ac:dyDescent="0.25">
      <c r="A26" s="304" t="s">
        <v>231</v>
      </c>
      <c r="B26" s="305"/>
      <c r="C26" s="203">
        <f>SUM(C18:C25)</f>
        <v>0</v>
      </c>
      <c r="D26" s="203">
        <f>SUM(D18:D25)</f>
        <v>0</v>
      </c>
      <c r="E26" s="203">
        <f>C26-D26</f>
        <v>0</v>
      </c>
      <c r="F26" s="132"/>
      <c r="G26" s="132"/>
      <c r="H26" s="132"/>
      <c r="I26" s="132"/>
    </row>
    <row r="27" spans="1:10" ht="15" x14ac:dyDescent="0.25">
      <c r="A27" s="306"/>
      <c r="B27" s="307"/>
      <c r="C27" s="198"/>
      <c r="D27" s="211"/>
      <c r="E27" s="198" t="s">
        <v>230</v>
      </c>
      <c r="F27" s="132"/>
      <c r="G27" s="132"/>
      <c r="H27" s="132"/>
      <c r="I27" s="132"/>
    </row>
    <row r="28" spans="1:10" ht="15" x14ac:dyDescent="0.25">
      <c r="A28" s="294" t="s">
        <v>232</v>
      </c>
      <c r="B28" s="295"/>
      <c r="C28" s="213">
        <f>C16+C26</f>
        <v>0</v>
      </c>
      <c r="D28" s="213">
        <f>D16+D26</f>
        <v>0</v>
      </c>
      <c r="E28" s="214">
        <f>C28-D28</f>
        <v>0</v>
      </c>
      <c r="F28" s="132"/>
      <c r="G28" s="132"/>
      <c r="H28" s="132"/>
      <c r="I28" s="132"/>
    </row>
    <row r="29" spans="1:10" ht="15" x14ac:dyDescent="0.25">
      <c r="A29" s="29"/>
      <c r="B29" s="29"/>
      <c r="C29" s="29"/>
      <c r="D29" s="29"/>
      <c r="E29" s="29"/>
      <c r="F29" s="132"/>
      <c r="G29" s="132"/>
      <c r="H29" s="132"/>
      <c r="I29" s="132"/>
    </row>
    <row r="30" spans="1:10" ht="15" x14ac:dyDescent="0.25">
      <c r="B30" s="132"/>
      <c r="C30" s="132"/>
      <c r="D30" s="132"/>
      <c r="E30" s="132"/>
      <c r="F30" s="132"/>
      <c r="G30" s="132"/>
      <c r="H30" s="132"/>
      <c r="I30" s="132"/>
    </row>
    <row r="31" spans="1:10" ht="15" x14ac:dyDescent="0.25">
      <c r="B31" s="132"/>
      <c r="C31" s="132"/>
      <c r="D31" s="132"/>
      <c r="E31" s="132"/>
      <c r="F31" s="132"/>
      <c r="G31" s="132"/>
      <c r="H31" s="132"/>
      <c r="I31" s="132"/>
    </row>
    <row r="32" spans="1:10" ht="15" x14ac:dyDescent="0.25">
      <c r="B32" s="132"/>
      <c r="C32" s="132"/>
      <c r="D32" s="132"/>
      <c r="E32" s="132"/>
      <c r="F32" s="132"/>
      <c r="G32" s="132"/>
      <c r="H32" s="132"/>
      <c r="I32" s="132"/>
    </row>
    <row r="33" spans="2:9" ht="15" x14ac:dyDescent="0.25">
      <c r="B33" s="132"/>
      <c r="C33" s="132"/>
      <c r="D33" s="132"/>
      <c r="E33" s="132"/>
      <c r="F33" s="132"/>
      <c r="G33" s="132"/>
      <c r="H33" s="132"/>
      <c r="I33" s="132"/>
    </row>
  </sheetData>
  <mergeCells count="13">
    <mergeCell ref="A6:B6"/>
    <mergeCell ref="A1:E1"/>
    <mergeCell ref="F1:H1"/>
    <mergeCell ref="A2:E2"/>
    <mergeCell ref="A3:E3"/>
    <mergeCell ref="A4:E4"/>
    <mergeCell ref="A28:B28"/>
    <mergeCell ref="A7:B7"/>
    <mergeCell ref="A8:E8"/>
    <mergeCell ref="A16:B16"/>
    <mergeCell ref="A17:E17"/>
    <mergeCell ref="A26:B26"/>
    <mergeCell ref="A27:B27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&amp;R&amp;8Presupuestaria/ &amp;P 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="85" zoomScaleNormal="85" zoomScaleSheetLayoutView="85" workbookViewId="0">
      <selection activeCell="A23" sqref="A23"/>
    </sheetView>
  </sheetViews>
  <sheetFormatPr baseColWidth="10" defaultRowHeight="11.25" x14ac:dyDescent="0.2"/>
  <cols>
    <col min="1" max="1" width="60.7109375" style="1" customWidth="1"/>
    <col min="2" max="3" width="35.7109375" style="1" customWidth="1"/>
    <col min="4" max="16384" width="11.42578125" style="1"/>
  </cols>
  <sheetData>
    <row r="1" spans="1:9" ht="16.5" customHeight="1" x14ac:dyDescent="0.2">
      <c r="A1" s="313" t="s">
        <v>47</v>
      </c>
      <c r="B1" s="313"/>
      <c r="C1" s="313"/>
      <c r="D1" s="215"/>
      <c r="E1" s="215"/>
      <c r="F1" s="216"/>
      <c r="G1" s="216"/>
      <c r="H1" s="216"/>
      <c r="I1" s="217"/>
    </row>
    <row r="2" spans="1:9" ht="16.5" customHeight="1" x14ac:dyDescent="0.25">
      <c r="A2" s="242" t="s">
        <v>44</v>
      </c>
      <c r="B2" s="242"/>
      <c r="C2" s="242"/>
      <c r="D2" s="216"/>
      <c r="E2" s="216"/>
      <c r="F2" s="216"/>
      <c r="G2" s="216"/>
      <c r="H2" s="216"/>
      <c r="I2" s="217"/>
    </row>
    <row r="3" spans="1:9" ht="16.5" customHeight="1" x14ac:dyDescent="0.25">
      <c r="A3" s="242" t="s">
        <v>233</v>
      </c>
      <c r="B3" s="242"/>
      <c r="C3" s="242"/>
      <c r="D3" s="216"/>
      <c r="E3" s="216"/>
      <c r="F3" s="216"/>
      <c r="G3" s="216"/>
      <c r="H3" s="216"/>
      <c r="I3" s="217"/>
    </row>
    <row r="4" spans="1:9" ht="16.5" customHeight="1" x14ac:dyDescent="0.25">
      <c r="A4" s="242" t="s">
        <v>50</v>
      </c>
      <c r="B4" s="242"/>
      <c r="C4" s="242"/>
      <c r="D4" s="216"/>
      <c r="E4" s="216"/>
      <c r="F4" s="216"/>
      <c r="G4" s="216"/>
      <c r="H4" s="216"/>
      <c r="I4" s="217"/>
    </row>
    <row r="5" spans="1:9" ht="5.0999999999999996" customHeight="1" thickBot="1" x14ac:dyDescent="0.3">
      <c r="A5" s="314"/>
      <c r="B5" s="314"/>
      <c r="C5" s="314"/>
      <c r="D5" s="218"/>
      <c r="E5" s="218"/>
      <c r="F5" s="218"/>
      <c r="G5" s="218"/>
      <c r="H5" s="218"/>
      <c r="I5" s="218"/>
    </row>
    <row r="6" spans="1:9" ht="15" customHeight="1" thickBot="1" x14ac:dyDescent="0.25">
      <c r="A6" s="219" t="s">
        <v>217</v>
      </c>
      <c r="B6" s="219" t="s">
        <v>7</v>
      </c>
      <c r="C6" s="219" t="s">
        <v>56</v>
      </c>
      <c r="D6" s="87"/>
      <c r="E6" s="87"/>
      <c r="F6" s="87"/>
      <c r="G6" s="87"/>
      <c r="H6" s="87"/>
      <c r="I6" s="87"/>
    </row>
    <row r="7" spans="1:9" ht="15" customHeight="1" thickBot="1" x14ac:dyDescent="0.25">
      <c r="A7" s="315" t="s">
        <v>224</v>
      </c>
      <c r="B7" s="316"/>
      <c r="C7" s="317"/>
      <c r="D7" s="87"/>
      <c r="E7" s="87"/>
      <c r="F7" s="87"/>
      <c r="G7" s="87"/>
      <c r="H7" s="87"/>
      <c r="I7" s="87"/>
    </row>
    <row r="8" spans="1:9" ht="9.9499999999999993" customHeight="1" x14ac:dyDescent="0.2">
      <c r="A8" s="220"/>
      <c r="B8" s="220"/>
      <c r="C8" s="221"/>
      <c r="D8" s="87"/>
      <c r="E8" s="87"/>
      <c r="F8" s="87"/>
      <c r="G8" s="87"/>
      <c r="H8" s="87"/>
      <c r="I8" s="87"/>
    </row>
    <row r="9" spans="1:9" ht="24.95" customHeight="1" x14ac:dyDescent="0.2">
      <c r="A9" s="222" t="s">
        <v>225</v>
      </c>
      <c r="B9" s="223">
        <v>0</v>
      </c>
      <c r="C9" s="223">
        <v>0</v>
      </c>
      <c r="D9" s="87"/>
      <c r="E9" s="87"/>
      <c r="F9" s="87"/>
      <c r="G9" s="87"/>
      <c r="H9" s="87"/>
      <c r="I9" s="87"/>
    </row>
    <row r="10" spans="1:9" ht="24.95" customHeight="1" x14ac:dyDescent="0.2">
      <c r="A10" s="222" t="s">
        <v>225</v>
      </c>
      <c r="B10" s="223">
        <v>0</v>
      </c>
      <c r="C10" s="223">
        <v>0</v>
      </c>
      <c r="D10" s="87"/>
      <c r="E10" s="87"/>
      <c r="F10" s="87"/>
      <c r="G10" s="87"/>
      <c r="H10" s="87"/>
      <c r="I10" s="87"/>
    </row>
    <row r="11" spans="1:9" ht="24.95" customHeight="1" x14ac:dyDescent="0.2">
      <c r="A11" s="222" t="s">
        <v>225</v>
      </c>
      <c r="B11" s="223">
        <v>0</v>
      </c>
      <c r="C11" s="223">
        <v>0</v>
      </c>
      <c r="D11" s="87"/>
      <c r="E11" s="87"/>
      <c r="F11" s="87"/>
      <c r="G11" s="87"/>
      <c r="H11" s="87"/>
      <c r="I11" s="87"/>
    </row>
    <row r="12" spans="1:9" ht="24.95" customHeight="1" x14ac:dyDescent="0.2">
      <c r="A12" s="222" t="s">
        <v>225</v>
      </c>
      <c r="B12" s="223">
        <v>0</v>
      </c>
      <c r="C12" s="223">
        <v>0</v>
      </c>
      <c r="D12" s="87"/>
      <c r="E12" s="87"/>
      <c r="F12" s="87"/>
      <c r="G12" s="87"/>
      <c r="H12" s="87"/>
      <c r="I12" s="87"/>
    </row>
    <row r="13" spans="1:9" ht="24.95" customHeight="1" x14ac:dyDescent="0.2">
      <c r="A13" s="222" t="s">
        <v>225</v>
      </c>
      <c r="B13" s="223">
        <v>0</v>
      </c>
      <c r="C13" s="223">
        <v>0</v>
      </c>
      <c r="D13" s="87"/>
      <c r="E13" s="87"/>
      <c r="F13" s="87"/>
      <c r="G13" s="87"/>
      <c r="H13" s="87"/>
      <c r="I13" s="87"/>
    </row>
    <row r="14" spans="1:9" ht="24.95" customHeight="1" x14ac:dyDescent="0.2">
      <c r="A14" s="222" t="s">
        <v>225</v>
      </c>
      <c r="B14" s="223">
        <v>0</v>
      </c>
      <c r="C14" s="223">
        <v>0</v>
      </c>
      <c r="D14" s="87"/>
      <c r="E14" s="87"/>
      <c r="F14" s="87"/>
      <c r="G14" s="87"/>
      <c r="H14" s="87"/>
      <c r="I14" s="87"/>
    </row>
    <row r="15" spans="1:9" ht="24.95" customHeight="1" x14ac:dyDescent="0.2">
      <c r="A15" s="222" t="s">
        <v>225</v>
      </c>
      <c r="B15" s="223">
        <v>0</v>
      </c>
      <c r="C15" s="223">
        <v>0</v>
      </c>
      <c r="D15" s="87"/>
      <c r="E15" s="87"/>
      <c r="F15" s="87"/>
      <c r="G15" s="87"/>
      <c r="H15" s="87"/>
      <c r="I15" s="87"/>
    </row>
    <row r="16" spans="1:9" ht="24.95" customHeight="1" x14ac:dyDescent="0.2">
      <c r="A16" s="224" t="s">
        <v>234</v>
      </c>
      <c r="B16" s="225">
        <f>SUM(B8:B15)</f>
        <v>0</v>
      </c>
      <c r="C16" s="225">
        <f>SUM(C8:C15)</f>
        <v>0</v>
      </c>
      <c r="D16" s="87"/>
      <c r="E16" s="87"/>
      <c r="F16" s="87"/>
      <c r="G16" s="87"/>
      <c r="H16" s="87"/>
      <c r="I16" s="87"/>
    </row>
    <row r="17" spans="1:9" ht="16.899999999999999" customHeight="1" x14ac:dyDescent="0.2">
      <c r="A17" s="226"/>
      <c r="B17" s="226"/>
      <c r="C17" s="226"/>
      <c r="D17" s="87"/>
      <c r="E17" s="87"/>
      <c r="F17" s="87"/>
      <c r="G17" s="87"/>
      <c r="H17" s="87"/>
      <c r="I17" s="87"/>
    </row>
    <row r="18" spans="1:9" ht="16.899999999999999" customHeight="1" x14ac:dyDescent="0.2">
      <c r="A18" s="310" t="s">
        <v>227</v>
      </c>
      <c r="B18" s="311"/>
      <c r="C18" s="312"/>
      <c r="D18" s="87"/>
      <c r="E18" s="87"/>
      <c r="F18" s="87"/>
      <c r="G18" s="87"/>
      <c r="H18" s="87"/>
      <c r="I18" s="87"/>
    </row>
    <row r="19" spans="1:9" ht="5.0999999999999996" customHeight="1" x14ac:dyDescent="0.2">
      <c r="A19" s="227"/>
      <c r="B19" s="227"/>
      <c r="C19" s="228"/>
      <c r="D19" s="87"/>
      <c r="E19" s="87"/>
      <c r="F19" s="87"/>
      <c r="G19" s="87"/>
      <c r="H19" s="87"/>
      <c r="I19" s="87"/>
    </row>
    <row r="20" spans="1:9" ht="24.95" customHeight="1" x14ac:dyDescent="0.2">
      <c r="A20" s="222" t="s">
        <v>228</v>
      </c>
      <c r="B20" s="223">
        <v>0</v>
      </c>
      <c r="C20" s="223">
        <v>0</v>
      </c>
      <c r="D20" s="87"/>
      <c r="E20" s="87"/>
      <c r="F20" s="87"/>
      <c r="G20" s="87"/>
      <c r="H20" s="87"/>
      <c r="I20" s="87"/>
    </row>
    <row r="21" spans="1:9" ht="24.95" customHeight="1" x14ac:dyDescent="0.2">
      <c r="A21" s="222" t="s">
        <v>229</v>
      </c>
      <c r="B21" s="223">
        <v>0</v>
      </c>
      <c r="C21" s="223">
        <v>0</v>
      </c>
      <c r="D21" s="87"/>
      <c r="E21" s="87"/>
      <c r="F21" s="87"/>
      <c r="G21" s="87"/>
      <c r="H21" s="87"/>
      <c r="I21" s="87"/>
    </row>
    <row r="22" spans="1:9" ht="24.95" customHeight="1" x14ac:dyDescent="0.2">
      <c r="A22" s="222" t="s">
        <v>229</v>
      </c>
      <c r="B22" s="223">
        <v>0</v>
      </c>
      <c r="C22" s="223">
        <v>0</v>
      </c>
      <c r="D22" s="87"/>
      <c r="E22" s="87"/>
      <c r="F22" s="87"/>
      <c r="G22" s="87"/>
      <c r="H22" s="87"/>
      <c r="I22" s="87"/>
    </row>
    <row r="23" spans="1:9" ht="24.95" customHeight="1" x14ac:dyDescent="0.2">
      <c r="A23" s="222" t="s">
        <v>229</v>
      </c>
      <c r="B23" s="223">
        <v>0</v>
      </c>
      <c r="C23" s="223">
        <v>0</v>
      </c>
      <c r="D23" s="87"/>
      <c r="E23" s="87"/>
      <c r="F23" s="87"/>
      <c r="G23" s="87"/>
      <c r="H23" s="87"/>
      <c r="I23" s="87"/>
    </row>
    <row r="24" spans="1:9" ht="24.95" customHeight="1" x14ac:dyDescent="0.2">
      <c r="A24" s="222" t="s">
        <v>229</v>
      </c>
      <c r="B24" s="223">
        <v>0</v>
      </c>
      <c r="C24" s="223">
        <v>0</v>
      </c>
      <c r="D24" s="87"/>
      <c r="E24" s="87"/>
      <c r="F24" s="87"/>
      <c r="G24" s="87"/>
      <c r="H24" s="87"/>
      <c r="I24" s="87"/>
    </row>
    <row r="25" spans="1:9" ht="24.95" customHeight="1" x14ac:dyDescent="0.2">
      <c r="A25" s="222" t="s">
        <v>229</v>
      </c>
      <c r="B25" s="223">
        <v>0</v>
      </c>
      <c r="C25" s="223">
        <v>0</v>
      </c>
      <c r="D25" s="87"/>
      <c r="E25" s="87"/>
      <c r="F25" s="87"/>
      <c r="G25" s="87"/>
      <c r="H25" s="87"/>
      <c r="I25" s="87"/>
    </row>
    <row r="26" spans="1:9" ht="24.95" customHeight="1" x14ac:dyDescent="0.2">
      <c r="A26" s="222" t="s">
        <v>229</v>
      </c>
      <c r="B26" s="223">
        <v>0</v>
      </c>
      <c r="C26" s="223">
        <v>0</v>
      </c>
      <c r="D26" s="87"/>
      <c r="E26" s="87"/>
      <c r="F26" s="87"/>
      <c r="G26" s="87"/>
      <c r="H26" s="87"/>
      <c r="I26" s="87"/>
    </row>
    <row r="27" spans="1:9" ht="12" x14ac:dyDescent="0.2">
      <c r="A27" s="222"/>
      <c r="B27" s="223"/>
      <c r="C27" s="223"/>
      <c r="D27" s="87"/>
      <c r="E27" s="87"/>
      <c r="F27" s="87"/>
      <c r="G27" s="87"/>
      <c r="H27" s="87"/>
      <c r="I27" s="87"/>
    </row>
    <row r="28" spans="1:9" ht="12" x14ac:dyDescent="0.2">
      <c r="A28" s="224" t="s">
        <v>235</v>
      </c>
      <c r="B28" s="225">
        <f>SUM(B19:B27)</f>
        <v>0</v>
      </c>
      <c r="C28" s="225">
        <f>SUM(C19:C27)</f>
        <v>0</v>
      </c>
      <c r="D28" s="87"/>
      <c r="E28" s="87"/>
      <c r="F28" s="87"/>
      <c r="G28" s="87"/>
      <c r="H28" s="87"/>
      <c r="I28" s="87"/>
    </row>
    <row r="29" spans="1:9" ht="12" x14ac:dyDescent="0.2">
      <c r="A29" s="222"/>
      <c r="B29" s="223"/>
      <c r="C29" s="223"/>
      <c r="D29" s="87"/>
      <c r="E29" s="87"/>
      <c r="F29" s="87"/>
      <c r="G29" s="87"/>
      <c r="H29" s="87"/>
      <c r="I29" s="87"/>
    </row>
    <row r="30" spans="1:9" ht="12" x14ac:dyDescent="0.2">
      <c r="A30" s="229" t="s">
        <v>232</v>
      </c>
      <c r="B30" s="230">
        <f>+B16+B28</f>
        <v>0</v>
      </c>
      <c r="C30" s="230">
        <f>+C16+C28</f>
        <v>0</v>
      </c>
      <c r="D30" s="87"/>
      <c r="E30" s="87"/>
      <c r="F30" s="87"/>
      <c r="G30" s="87"/>
      <c r="H30" s="87"/>
      <c r="I30" s="87"/>
    </row>
    <row r="31" spans="1:9" x14ac:dyDescent="0.2">
      <c r="B31" s="87"/>
      <c r="C31" s="87"/>
      <c r="D31" s="87"/>
      <c r="E31" s="87"/>
      <c r="F31" s="87"/>
      <c r="G31" s="87"/>
      <c r="H31" s="87"/>
      <c r="I31" s="87"/>
    </row>
    <row r="32" spans="1:9" x14ac:dyDescent="0.2">
      <c r="B32" s="231"/>
      <c r="C32" s="87"/>
      <c r="D32" s="87"/>
      <c r="E32" s="87"/>
      <c r="F32" s="87"/>
      <c r="G32" s="87"/>
      <c r="H32" s="87"/>
      <c r="I32" s="87"/>
    </row>
    <row r="33" spans="2:9" x14ac:dyDescent="0.2">
      <c r="B33" s="88"/>
      <c r="C33" s="87"/>
      <c r="D33" s="87"/>
      <c r="E33" s="87"/>
      <c r="F33" s="87"/>
      <c r="G33" s="87"/>
      <c r="H33" s="87"/>
      <c r="I33" s="87"/>
    </row>
  </sheetData>
  <mergeCells count="7">
    <mergeCell ref="A18:C18"/>
    <mergeCell ref="A1:C1"/>
    <mergeCell ref="A2:C2"/>
    <mergeCell ref="A3:C3"/>
    <mergeCell ref="A4:C4"/>
    <mergeCell ref="A5:C5"/>
    <mergeCell ref="A7:C7"/>
  </mergeCells>
  <printOptions horizontalCentered="1"/>
  <pageMargins left="0.23622047244094491" right="0.23622047244094491" top="0.74803149606299213" bottom="0.74803149606299213" header="0" footer="0"/>
  <pageSetup scale="89" orientation="landscape" horizontalDpi="300" verticalDpi="300" r:id="rId1"/>
  <headerFooter>
    <oddFooter>&amp;R&amp;8Presupuestaria/ &amp;P 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topLeftCell="A16" zoomScaleSheetLayoutView="100" workbookViewId="0">
      <selection activeCell="D12" sqref="D12:I15"/>
    </sheetView>
  </sheetViews>
  <sheetFormatPr baseColWidth="10" defaultRowHeight="15" x14ac:dyDescent="0.25"/>
  <cols>
    <col min="1" max="1" width="2.5703125" style="68" customWidth="1"/>
    <col min="2" max="2" width="8" style="1" customWidth="1"/>
    <col min="3" max="3" width="45.85546875" style="1" customWidth="1"/>
    <col min="4" max="9" width="13.140625" style="1" customWidth="1"/>
    <col min="10" max="10" width="3" customWidth="1"/>
  </cols>
  <sheetData>
    <row r="1" spans="1:9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1:9" x14ac:dyDescent="0.25">
      <c r="B2" s="263" t="s">
        <v>44</v>
      </c>
      <c r="C2" s="263"/>
      <c r="D2" s="263"/>
      <c r="E2" s="263"/>
      <c r="F2" s="263"/>
      <c r="G2" s="263"/>
      <c r="H2" s="263"/>
      <c r="I2" s="263"/>
    </row>
    <row r="3" spans="1:9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1:9" x14ac:dyDescent="0.25">
      <c r="B4" s="263" t="s">
        <v>49</v>
      </c>
      <c r="C4" s="263"/>
      <c r="D4" s="263"/>
      <c r="E4" s="263"/>
      <c r="F4" s="263"/>
      <c r="G4" s="263"/>
      <c r="H4" s="263"/>
      <c r="I4" s="263"/>
    </row>
    <row r="5" spans="1:9" s="68" customFormat="1" x14ac:dyDescent="0.25">
      <c r="B5" s="263" t="s">
        <v>50</v>
      </c>
      <c r="C5" s="263"/>
      <c r="D5" s="263"/>
      <c r="E5" s="263"/>
      <c r="F5" s="263"/>
      <c r="G5" s="263"/>
      <c r="H5" s="263"/>
      <c r="I5" s="263"/>
    </row>
    <row r="6" spans="1:9" ht="6.75" customHeight="1" x14ac:dyDescent="0.25">
      <c r="B6" s="69"/>
      <c r="C6" s="69"/>
      <c r="D6" s="69"/>
      <c r="E6" s="69"/>
      <c r="F6" s="69"/>
      <c r="G6" s="69"/>
      <c r="H6" s="69"/>
      <c r="I6" s="69"/>
    </row>
    <row r="7" spans="1:9" x14ac:dyDescent="0.25">
      <c r="B7" s="264" t="s">
        <v>51</v>
      </c>
      <c r="C7" s="264"/>
      <c r="D7" s="266" t="s">
        <v>52</v>
      </c>
      <c r="E7" s="266"/>
      <c r="F7" s="266"/>
      <c r="G7" s="266"/>
      <c r="H7" s="266"/>
      <c r="I7" s="266" t="s">
        <v>53</v>
      </c>
    </row>
    <row r="8" spans="1:9" ht="24" x14ac:dyDescent="0.25">
      <c r="B8" s="265"/>
      <c r="C8" s="265"/>
      <c r="D8" s="70" t="s">
        <v>54</v>
      </c>
      <c r="E8" s="70" t="s">
        <v>55</v>
      </c>
      <c r="F8" s="70" t="s">
        <v>6</v>
      </c>
      <c r="G8" s="70" t="s">
        <v>7</v>
      </c>
      <c r="H8" s="70" t="s">
        <v>56</v>
      </c>
      <c r="I8" s="267"/>
    </row>
    <row r="9" spans="1:9" x14ac:dyDescent="0.25">
      <c r="B9" s="265"/>
      <c r="C9" s="265"/>
      <c r="D9" s="70">
        <v>1</v>
      </c>
      <c r="E9" s="70">
        <v>2</v>
      </c>
      <c r="F9" s="70" t="s">
        <v>57</v>
      </c>
      <c r="G9" s="70">
        <v>4</v>
      </c>
      <c r="H9" s="70">
        <v>5</v>
      </c>
      <c r="I9" s="70" t="s">
        <v>58</v>
      </c>
    </row>
    <row r="10" spans="1:9" ht="15" customHeight="1" x14ac:dyDescent="0.25">
      <c r="B10" s="71"/>
      <c r="C10" s="72"/>
      <c r="D10" s="73"/>
      <c r="E10" s="73"/>
      <c r="F10" s="73"/>
      <c r="G10" s="73"/>
      <c r="H10" s="73"/>
      <c r="I10" s="73"/>
    </row>
    <row r="11" spans="1:9" ht="15" customHeight="1" x14ac:dyDescent="0.25">
      <c r="B11" s="74"/>
      <c r="C11" s="75"/>
      <c r="D11" s="76"/>
      <c r="E11" s="76"/>
      <c r="F11" s="76"/>
      <c r="G11" s="76"/>
      <c r="H11" s="76"/>
      <c r="I11" s="76"/>
    </row>
    <row r="12" spans="1:9" s="80" customFormat="1" ht="36.75" customHeight="1" x14ac:dyDescent="0.25">
      <c r="A12" s="77"/>
      <c r="B12" s="78">
        <v>1000</v>
      </c>
      <c r="C12" s="79" t="s">
        <v>59</v>
      </c>
      <c r="D12" s="17">
        <f>+[1]COGC.C!D10</f>
        <v>17510726</v>
      </c>
      <c r="E12" s="17">
        <f>+[1]COGC.C!E10</f>
        <v>4335953.76</v>
      </c>
      <c r="F12" s="17">
        <f t="shared" ref="F12:F20" si="0">D12+E12</f>
        <v>21846679.759999998</v>
      </c>
      <c r="G12" s="17">
        <f>+[1]COGC.C!G10</f>
        <v>21820542.030000001</v>
      </c>
      <c r="H12" s="17">
        <f>+[1]COGC.C!H10</f>
        <v>20802561.5</v>
      </c>
      <c r="I12" s="17">
        <f t="shared" ref="I12:I20" si="1">F12-G12</f>
        <v>26137.729999996722</v>
      </c>
    </row>
    <row r="13" spans="1:9" s="80" customFormat="1" ht="36" customHeight="1" x14ac:dyDescent="0.25">
      <c r="A13" s="77"/>
      <c r="B13" s="78">
        <v>2000</v>
      </c>
      <c r="C13" s="79" t="s">
        <v>60</v>
      </c>
      <c r="D13" s="17">
        <f>+[1]COGC.C!D18</f>
        <v>7519973.2800000003</v>
      </c>
      <c r="E13" s="17">
        <f>+[1]COGC.C!E18</f>
        <v>817201.78999999992</v>
      </c>
      <c r="F13" s="17">
        <f t="shared" si="0"/>
        <v>8337175.0700000003</v>
      </c>
      <c r="G13" s="17">
        <f>+[1]COGC.C!G18</f>
        <v>3111525.8</v>
      </c>
      <c r="H13" s="17">
        <f>+[1]COGC.C!H18</f>
        <v>3023886.4899999998</v>
      </c>
      <c r="I13" s="17">
        <f t="shared" si="1"/>
        <v>5225649.2700000005</v>
      </c>
    </row>
    <row r="14" spans="1:9" s="80" customFormat="1" ht="37.5" customHeight="1" x14ac:dyDescent="0.25">
      <c r="A14" s="77"/>
      <c r="B14" s="78">
        <v>3000</v>
      </c>
      <c r="C14" s="79" t="s">
        <v>61</v>
      </c>
      <c r="D14" s="17">
        <f>+[1]COGC.C!D28</f>
        <v>7451335</v>
      </c>
      <c r="E14" s="17">
        <f>+[1]COGC.C!E28</f>
        <v>7567104.1199999992</v>
      </c>
      <c r="F14" s="17">
        <f t="shared" si="0"/>
        <v>15018439.119999999</v>
      </c>
      <c r="G14" s="17">
        <f>+[1]COGC.C!G28</f>
        <v>11918205.820000002</v>
      </c>
      <c r="H14" s="17">
        <f>+[1]COGC.C!H28</f>
        <v>11319675.65</v>
      </c>
      <c r="I14" s="17">
        <f t="shared" si="1"/>
        <v>3100233.299999997</v>
      </c>
    </row>
    <row r="15" spans="1:9" s="80" customFormat="1" ht="40.5" customHeight="1" x14ac:dyDescent="0.25">
      <c r="A15" s="77"/>
      <c r="B15" s="78">
        <v>4000</v>
      </c>
      <c r="C15" s="79" t="s">
        <v>62</v>
      </c>
      <c r="D15" s="17">
        <f>+'[1]COG C.C.(2)'!D10</f>
        <v>6661918</v>
      </c>
      <c r="E15" s="17">
        <f>+'[1]COG C.C.(2)'!E10</f>
        <v>7729333.0999999996</v>
      </c>
      <c r="F15" s="17">
        <f t="shared" si="0"/>
        <v>14391251.1</v>
      </c>
      <c r="G15" s="17">
        <f>+'[1]COG C.C.(2)'!G10</f>
        <v>9947234.3800000008</v>
      </c>
      <c r="H15" s="17">
        <f>+'[1]COG C.C.(2)'!H10</f>
        <v>9816261.3800000008</v>
      </c>
      <c r="I15" s="17">
        <f t="shared" si="1"/>
        <v>4444016.7199999988</v>
      </c>
    </row>
    <row r="16" spans="1:9" s="80" customFormat="1" ht="33.75" customHeight="1" x14ac:dyDescent="0.25">
      <c r="A16" s="77"/>
      <c r="B16" s="78">
        <v>5000</v>
      </c>
      <c r="C16" s="79" t="s">
        <v>63</v>
      </c>
      <c r="D16" s="17">
        <v>0</v>
      </c>
      <c r="E16" s="17">
        <v>0</v>
      </c>
      <c r="F16" s="17">
        <f t="shared" si="0"/>
        <v>0</v>
      </c>
      <c r="G16" s="17">
        <v>0</v>
      </c>
      <c r="H16" s="17">
        <v>0</v>
      </c>
      <c r="I16" s="17">
        <f t="shared" si="1"/>
        <v>0</v>
      </c>
    </row>
    <row r="17" spans="1:9" s="80" customFormat="1" ht="34.5" customHeight="1" x14ac:dyDescent="0.25">
      <c r="A17" s="77"/>
      <c r="B17" s="78">
        <v>6000</v>
      </c>
      <c r="C17" s="79" t="s">
        <v>64</v>
      </c>
      <c r="D17" s="17">
        <f>+'[1]COG C.C.(2)'!D30</f>
        <v>9999996</v>
      </c>
      <c r="E17" s="17">
        <f>+'[1]COG C.C.(2)'!E30</f>
        <v>0</v>
      </c>
      <c r="F17" s="17">
        <f t="shared" si="0"/>
        <v>9999996</v>
      </c>
      <c r="G17" s="17">
        <v>0</v>
      </c>
      <c r="H17" s="17">
        <v>0</v>
      </c>
      <c r="I17" s="17">
        <f t="shared" si="1"/>
        <v>9999996</v>
      </c>
    </row>
    <row r="18" spans="1:9" s="80" customFormat="1" ht="36.75" customHeight="1" x14ac:dyDescent="0.25">
      <c r="A18" s="77"/>
      <c r="B18" s="78">
        <v>7000</v>
      </c>
      <c r="C18" s="79" t="s">
        <v>65</v>
      </c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s="80" customFormat="1" ht="36" customHeight="1" x14ac:dyDescent="0.25">
      <c r="A19" s="77"/>
      <c r="B19" s="78">
        <v>8000</v>
      </c>
      <c r="C19" s="79" t="s">
        <v>66</v>
      </c>
      <c r="D19" s="17">
        <v>0</v>
      </c>
      <c r="E19" s="17">
        <v>0</v>
      </c>
      <c r="F19" s="17">
        <f t="shared" si="0"/>
        <v>0</v>
      </c>
      <c r="G19" s="17">
        <v>0</v>
      </c>
      <c r="H19" s="17">
        <v>0</v>
      </c>
      <c r="I19" s="17">
        <f t="shared" si="1"/>
        <v>0</v>
      </c>
    </row>
    <row r="20" spans="1:9" s="80" customFormat="1" ht="32.25" customHeight="1" x14ac:dyDescent="0.25">
      <c r="A20" s="77"/>
      <c r="B20" s="78">
        <v>9000</v>
      </c>
      <c r="C20" s="79" t="s">
        <v>67</v>
      </c>
      <c r="D20" s="17">
        <v>0</v>
      </c>
      <c r="E20" s="17">
        <v>0</v>
      </c>
      <c r="F20" s="17">
        <f t="shared" si="0"/>
        <v>0</v>
      </c>
      <c r="G20" s="17">
        <v>0</v>
      </c>
      <c r="H20" s="17">
        <v>0</v>
      </c>
      <c r="I20" s="17">
        <f t="shared" si="1"/>
        <v>0</v>
      </c>
    </row>
    <row r="21" spans="1:9" ht="15" customHeight="1" x14ac:dyDescent="0.25">
      <c r="B21" s="78"/>
      <c r="C21" s="79"/>
      <c r="D21" s="17"/>
      <c r="E21" s="17"/>
      <c r="F21" s="17"/>
      <c r="G21" s="17"/>
      <c r="H21" s="17"/>
      <c r="I21" s="17"/>
    </row>
    <row r="22" spans="1:9" ht="15" customHeight="1" x14ac:dyDescent="0.25">
      <c r="B22" s="78"/>
      <c r="C22" s="79"/>
      <c r="D22" s="17"/>
      <c r="E22" s="17"/>
      <c r="F22" s="17"/>
      <c r="G22" s="17"/>
      <c r="H22" s="17"/>
      <c r="I22" s="17"/>
    </row>
    <row r="23" spans="1:9" s="85" customFormat="1" ht="15" customHeight="1" x14ac:dyDescent="0.25">
      <c r="A23" s="81"/>
      <c r="B23" s="82"/>
      <c r="C23" s="83"/>
      <c r="D23" s="84"/>
      <c r="E23" s="84"/>
      <c r="F23" s="84"/>
      <c r="G23" s="84"/>
      <c r="H23" s="84"/>
      <c r="I23" s="84"/>
    </row>
    <row r="24" spans="1:9" x14ac:dyDescent="0.25">
      <c r="B24" s="82"/>
      <c r="C24" s="83" t="s">
        <v>68</v>
      </c>
      <c r="D24" s="86">
        <f t="shared" ref="D24:I24" si="2">SUM(D12:D23)</f>
        <v>49143948.280000001</v>
      </c>
      <c r="E24" s="86">
        <f t="shared" si="2"/>
        <v>20449592.769999996</v>
      </c>
      <c r="F24" s="86">
        <f t="shared" si="2"/>
        <v>69593541.049999997</v>
      </c>
      <c r="G24" s="86">
        <f t="shared" si="2"/>
        <v>46797508.030000009</v>
      </c>
      <c r="H24" s="86">
        <f t="shared" si="2"/>
        <v>44962385.020000003</v>
      </c>
      <c r="I24" s="86">
        <f t="shared" si="2"/>
        <v>22796033.019999992</v>
      </c>
    </row>
    <row r="25" spans="1:9" x14ac:dyDescent="0.25">
      <c r="B25" s="87"/>
      <c r="C25" s="87"/>
      <c r="D25" s="88"/>
      <c r="E25" s="48" t="s">
        <v>69</v>
      </c>
      <c r="F25" s="88"/>
      <c r="G25" s="88"/>
      <c r="H25" s="88"/>
      <c r="I25" s="88"/>
    </row>
    <row r="26" spans="1:9" x14ac:dyDescent="0.25">
      <c r="D26" s="89"/>
      <c r="E26" s="89"/>
      <c r="F26" s="89"/>
      <c r="G26" s="89"/>
      <c r="H26" s="89"/>
      <c r="I26" s="89"/>
    </row>
    <row r="28" spans="1:9" x14ac:dyDescent="0.25">
      <c r="D28" s="89"/>
      <c r="E28" s="89"/>
      <c r="F28" s="89"/>
      <c r="G28" s="89"/>
      <c r="H28" s="89"/>
      <c r="I28" s="89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" footer="0"/>
  <pageSetup scale="92" orientation="landscape" horizontalDpi="300" verticalDpi="300" r:id="rId1"/>
  <headerFooter>
    <oddFooter>&amp;R&amp;8Presupuestaria/ &amp;P 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topLeftCell="A10" zoomScaleSheetLayoutView="100" workbookViewId="0">
      <selection activeCell="E31" sqref="E31"/>
    </sheetView>
  </sheetViews>
  <sheetFormatPr baseColWidth="10" defaultRowHeight="15" x14ac:dyDescent="0.25"/>
  <cols>
    <col min="1" max="1" width="2.42578125" style="68" customWidth="1"/>
    <col min="2" max="2" width="4.5703125" style="1" customWidth="1"/>
    <col min="3" max="3" width="57.28515625" style="1" customWidth="1"/>
    <col min="4" max="9" width="12.7109375" style="1" customWidth="1"/>
  </cols>
  <sheetData>
    <row r="1" spans="2:15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2:15" x14ac:dyDescent="0.25">
      <c r="B2" s="263" t="s">
        <v>44</v>
      </c>
      <c r="C2" s="263"/>
      <c r="D2" s="263"/>
      <c r="E2" s="263"/>
      <c r="F2" s="263"/>
      <c r="G2" s="263"/>
      <c r="H2" s="263"/>
      <c r="I2" s="263"/>
    </row>
    <row r="3" spans="2:15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2:15" x14ac:dyDescent="0.25">
      <c r="B4" s="263" t="s">
        <v>70</v>
      </c>
      <c r="C4" s="263"/>
      <c r="D4" s="263"/>
      <c r="E4" s="263"/>
      <c r="F4" s="263"/>
      <c r="G4" s="263"/>
      <c r="H4" s="263"/>
      <c r="I4" s="263"/>
    </row>
    <row r="5" spans="2:15" s="68" customFormat="1" x14ac:dyDescent="0.25">
      <c r="B5" s="263" t="s">
        <v>50</v>
      </c>
      <c r="C5" s="263"/>
      <c r="D5" s="263"/>
      <c r="E5" s="263"/>
      <c r="F5" s="263"/>
      <c r="G5" s="263"/>
      <c r="H5" s="263"/>
      <c r="I5" s="263"/>
    </row>
    <row r="6" spans="2:15" ht="9" customHeight="1" x14ac:dyDescent="0.25">
      <c r="B6" s="90"/>
      <c r="C6" s="90"/>
      <c r="D6" s="90"/>
      <c r="E6" s="90"/>
      <c r="F6" s="90"/>
      <c r="G6" s="90"/>
      <c r="H6" s="90"/>
      <c r="I6" s="90"/>
    </row>
    <row r="7" spans="2:15" x14ac:dyDescent="0.25">
      <c r="B7" s="264" t="s">
        <v>51</v>
      </c>
      <c r="C7" s="264"/>
      <c r="D7" s="266" t="s">
        <v>71</v>
      </c>
      <c r="E7" s="266"/>
      <c r="F7" s="266"/>
      <c r="G7" s="266"/>
      <c r="H7" s="266"/>
      <c r="I7" s="266" t="s">
        <v>53</v>
      </c>
    </row>
    <row r="8" spans="2:15" ht="33.75" customHeight="1" x14ac:dyDescent="0.25">
      <c r="B8" s="265"/>
      <c r="C8" s="265"/>
      <c r="D8" s="70" t="s">
        <v>54</v>
      </c>
      <c r="E8" s="70" t="s">
        <v>55</v>
      </c>
      <c r="F8" s="70" t="s">
        <v>6</v>
      </c>
      <c r="G8" s="70" t="s">
        <v>7</v>
      </c>
      <c r="H8" s="70" t="s">
        <v>56</v>
      </c>
      <c r="I8" s="267"/>
    </row>
    <row r="9" spans="2:15" ht="13.9" customHeight="1" x14ac:dyDescent="0.25">
      <c r="B9" s="265"/>
      <c r="C9" s="265"/>
      <c r="D9" s="70">
        <v>1</v>
      </c>
      <c r="E9" s="70">
        <v>2</v>
      </c>
      <c r="F9" s="70" t="s">
        <v>57</v>
      </c>
      <c r="G9" s="70">
        <v>4</v>
      </c>
      <c r="H9" s="70">
        <v>5</v>
      </c>
      <c r="I9" s="70" t="s">
        <v>58</v>
      </c>
      <c r="J9" s="91"/>
      <c r="K9" s="91"/>
      <c r="L9" s="91"/>
      <c r="M9" s="91"/>
      <c r="N9" s="91"/>
      <c r="O9" s="91"/>
    </row>
    <row r="10" spans="2:15" ht="13.9" customHeight="1" x14ac:dyDescent="0.25">
      <c r="B10" s="268" t="s">
        <v>72</v>
      </c>
      <c r="C10" s="269"/>
      <c r="D10" s="92">
        <f>SUM(D11:D17)</f>
        <v>17510726</v>
      </c>
      <c r="E10" s="92">
        <f>SUM(E11:E17)</f>
        <v>4335953.76</v>
      </c>
      <c r="F10" s="92">
        <f>D10+E10</f>
        <v>21846679.759999998</v>
      </c>
      <c r="G10" s="92">
        <f>SUM(G11:G17)</f>
        <v>21820542.030000001</v>
      </c>
      <c r="H10" s="92">
        <f>SUM(H11:H17)</f>
        <v>20802561.5</v>
      </c>
      <c r="I10" s="92">
        <f>F10-G10</f>
        <v>26137.729999996722</v>
      </c>
    </row>
    <row r="11" spans="2:15" ht="13.9" customHeight="1" x14ac:dyDescent="0.25">
      <c r="B11" s="93"/>
      <c r="C11" s="94" t="s">
        <v>73</v>
      </c>
      <c r="D11" s="17">
        <v>4831511</v>
      </c>
      <c r="E11" s="17">
        <v>1066478.53</v>
      </c>
      <c r="F11" s="17">
        <v>5897989.5300000003</v>
      </c>
      <c r="G11" s="17">
        <v>5897989.5300000003</v>
      </c>
      <c r="H11" s="17">
        <v>5897989.5300000003</v>
      </c>
      <c r="I11" s="17">
        <v>0</v>
      </c>
    </row>
    <row r="12" spans="2:15" ht="13.9" customHeight="1" x14ac:dyDescent="0.25">
      <c r="B12" s="93"/>
      <c r="C12" s="94" t="s">
        <v>74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2:15" ht="13.9" customHeight="1" x14ac:dyDescent="0.25">
      <c r="B13" s="93"/>
      <c r="C13" s="94" t="s">
        <v>75</v>
      </c>
      <c r="D13" s="17">
        <v>995349</v>
      </c>
      <c r="E13" s="17">
        <v>57311.83</v>
      </c>
      <c r="F13" s="17">
        <v>1052660.83</v>
      </c>
      <c r="G13" s="17">
        <v>1052078.33</v>
      </c>
      <c r="H13" s="17">
        <v>1052078.33</v>
      </c>
      <c r="I13" s="17">
        <v>582.5</v>
      </c>
    </row>
    <row r="14" spans="2:15" ht="13.9" customHeight="1" x14ac:dyDescent="0.25">
      <c r="B14" s="93"/>
      <c r="C14" s="94" t="s">
        <v>76</v>
      </c>
      <c r="D14" s="17">
        <v>5953091</v>
      </c>
      <c r="E14" s="17">
        <v>1190598.06</v>
      </c>
      <c r="F14" s="17">
        <v>7143689.0599999996</v>
      </c>
      <c r="G14" s="17">
        <v>7120963.8799999999</v>
      </c>
      <c r="H14" s="17">
        <v>6102983.3499999996</v>
      </c>
      <c r="I14" s="17">
        <v>22725.18</v>
      </c>
    </row>
    <row r="15" spans="2:15" ht="13.9" customHeight="1" x14ac:dyDescent="0.25">
      <c r="B15" s="93"/>
      <c r="C15" s="94" t="s">
        <v>77</v>
      </c>
      <c r="D15" s="17">
        <v>5693701</v>
      </c>
      <c r="E15" s="17">
        <v>2028711.05</v>
      </c>
      <c r="F15" s="17">
        <v>7722412.0499999998</v>
      </c>
      <c r="G15" s="17">
        <v>7722381.9500000002</v>
      </c>
      <c r="H15" s="17">
        <v>7722381.9500000002</v>
      </c>
      <c r="I15" s="17">
        <v>30.1</v>
      </c>
    </row>
    <row r="16" spans="2:15" ht="13.9" customHeight="1" x14ac:dyDescent="0.25">
      <c r="B16" s="93"/>
      <c r="C16" s="94" t="s">
        <v>78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2:16" ht="13.9" customHeight="1" x14ac:dyDescent="0.25">
      <c r="B17" s="93"/>
      <c r="C17" s="94" t="s">
        <v>79</v>
      </c>
      <c r="D17" s="17">
        <v>37074</v>
      </c>
      <c r="E17" s="65">
        <v>-7145.71</v>
      </c>
      <c r="F17" s="17">
        <v>29928.29</v>
      </c>
      <c r="G17" s="17">
        <v>27128.34</v>
      </c>
      <c r="H17" s="17">
        <v>27128.34</v>
      </c>
      <c r="I17" s="17">
        <v>2799.95</v>
      </c>
      <c r="J17" s="91"/>
      <c r="K17" s="91"/>
      <c r="L17" s="91"/>
      <c r="M17" s="91"/>
      <c r="N17" s="91"/>
      <c r="O17" s="91"/>
    </row>
    <row r="18" spans="2:16" ht="13.9" customHeight="1" x14ac:dyDescent="0.25">
      <c r="B18" s="268" t="s">
        <v>60</v>
      </c>
      <c r="C18" s="269"/>
      <c r="D18" s="28">
        <f>SUM(D19:D27)</f>
        <v>7519973.2800000003</v>
      </c>
      <c r="E18" s="28">
        <f>SUM(E19:E27)</f>
        <v>817201.78999999992</v>
      </c>
      <c r="F18" s="28">
        <f>D18+E18</f>
        <v>8337175.0700000003</v>
      </c>
      <c r="G18" s="28">
        <f>SUM(G19:G27)</f>
        <v>3111525.8</v>
      </c>
      <c r="H18" s="28">
        <f>SUM(H19:H27)</f>
        <v>3023886.4899999998</v>
      </c>
      <c r="I18" s="28">
        <f>F18-G18</f>
        <v>5225649.2700000005</v>
      </c>
    </row>
    <row r="19" spans="2:16" ht="24" x14ac:dyDescent="0.25">
      <c r="B19" s="95"/>
      <c r="C19" s="94" t="s">
        <v>80</v>
      </c>
      <c r="D19" s="17">
        <v>851436</v>
      </c>
      <c r="E19" s="17">
        <v>905107.8</v>
      </c>
      <c r="F19" s="17">
        <v>1756543.8</v>
      </c>
      <c r="G19" s="17">
        <v>100508.06</v>
      </c>
      <c r="H19" s="17">
        <v>38514.42</v>
      </c>
      <c r="I19" s="17">
        <v>1656035.74</v>
      </c>
    </row>
    <row r="20" spans="2:16" ht="13.9" customHeight="1" x14ac:dyDescent="0.25">
      <c r="B20" s="95"/>
      <c r="C20" s="94" t="s">
        <v>81</v>
      </c>
      <c r="D20" s="17">
        <v>185698</v>
      </c>
      <c r="E20" s="17">
        <v>1058271.29</v>
      </c>
      <c r="F20" s="17">
        <v>1243969.29</v>
      </c>
      <c r="G20" s="17">
        <v>1213734.92</v>
      </c>
      <c r="H20" s="17">
        <v>1204420.72</v>
      </c>
      <c r="I20" s="17">
        <v>30234.37</v>
      </c>
    </row>
    <row r="21" spans="2:16" ht="13.9" customHeight="1" x14ac:dyDescent="0.25">
      <c r="B21" s="95"/>
      <c r="C21" s="94" t="s">
        <v>82</v>
      </c>
      <c r="D21" s="17">
        <v>0</v>
      </c>
      <c r="E21" s="17">
        <v>12773.88</v>
      </c>
      <c r="F21" s="17">
        <v>12773.88</v>
      </c>
      <c r="G21" s="17">
        <v>12773.87</v>
      </c>
      <c r="H21" s="17">
        <v>8860.61</v>
      </c>
      <c r="I21" s="17">
        <v>0.01</v>
      </c>
    </row>
    <row r="22" spans="2:16" ht="13.9" customHeight="1" x14ac:dyDescent="0.25">
      <c r="B22" s="95"/>
      <c r="C22" s="94" t="s">
        <v>83</v>
      </c>
      <c r="D22" s="17">
        <v>1892283.28</v>
      </c>
      <c r="E22" s="65">
        <v>-457167.32</v>
      </c>
      <c r="F22" s="17">
        <v>1435115.96</v>
      </c>
      <c r="G22" s="17">
        <v>87754.32</v>
      </c>
      <c r="H22" s="17">
        <v>86799.91</v>
      </c>
      <c r="I22" s="17">
        <v>1347361.64</v>
      </c>
    </row>
    <row r="23" spans="2:16" ht="13.9" customHeight="1" x14ac:dyDescent="0.25">
      <c r="B23" s="95"/>
      <c r="C23" s="94" t="s">
        <v>84</v>
      </c>
      <c r="D23" s="17">
        <v>1012806</v>
      </c>
      <c r="E23" s="65">
        <v>-118638.48</v>
      </c>
      <c r="F23" s="17">
        <v>894167.52</v>
      </c>
      <c r="G23" s="17">
        <v>372247.3</v>
      </c>
      <c r="H23" s="17">
        <v>371213.92</v>
      </c>
      <c r="I23" s="17">
        <v>521920.22</v>
      </c>
    </row>
    <row r="24" spans="2:16" ht="13.9" customHeight="1" x14ac:dyDescent="0.25">
      <c r="B24" s="95"/>
      <c r="C24" s="94" t="s">
        <v>85</v>
      </c>
      <c r="D24" s="17">
        <v>484716</v>
      </c>
      <c r="E24" s="17">
        <v>139659.46</v>
      </c>
      <c r="F24" s="17">
        <v>624375.46</v>
      </c>
      <c r="G24" s="17">
        <v>504491.05</v>
      </c>
      <c r="H24" s="17">
        <v>503466.05</v>
      </c>
      <c r="I24" s="17">
        <v>119884.41</v>
      </c>
    </row>
    <row r="25" spans="2:16" ht="13.9" customHeight="1" x14ac:dyDescent="0.25">
      <c r="B25" s="95"/>
      <c r="C25" s="94" t="s">
        <v>86</v>
      </c>
      <c r="D25" s="17">
        <v>2680930</v>
      </c>
      <c r="E25" s="65">
        <v>-731062.63</v>
      </c>
      <c r="F25" s="17">
        <v>1949867.37</v>
      </c>
      <c r="G25" s="17">
        <v>749128.03</v>
      </c>
      <c r="H25" s="17">
        <v>739722.61</v>
      </c>
      <c r="I25" s="17">
        <v>1200739.3400000001</v>
      </c>
    </row>
    <row r="26" spans="2:16" ht="13.9" customHeight="1" x14ac:dyDescent="0.25">
      <c r="B26" s="95"/>
      <c r="C26" s="94" t="s">
        <v>87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</row>
    <row r="27" spans="2:16" ht="13.9" customHeight="1" x14ac:dyDescent="0.25">
      <c r="B27" s="95"/>
      <c r="C27" s="94" t="s">
        <v>88</v>
      </c>
      <c r="D27" s="17">
        <v>412104</v>
      </c>
      <c r="E27" s="17">
        <v>8257.7900000000009</v>
      </c>
      <c r="F27" s="17">
        <v>420361.79</v>
      </c>
      <c r="G27" s="17">
        <v>70888.25</v>
      </c>
      <c r="H27" s="17">
        <v>70888.25</v>
      </c>
      <c r="I27" s="17">
        <v>349473.54</v>
      </c>
      <c r="J27" s="91"/>
      <c r="K27" s="91"/>
      <c r="L27" s="91"/>
      <c r="M27" s="91"/>
      <c r="N27" s="91"/>
      <c r="O27" s="91"/>
      <c r="P27" s="91"/>
    </row>
    <row r="28" spans="2:16" ht="13.9" customHeight="1" x14ac:dyDescent="0.25">
      <c r="B28" s="268" t="s">
        <v>61</v>
      </c>
      <c r="C28" s="269"/>
      <c r="D28" s="28">
        <f>SUM(D29:D37)</f>
        <v>7451335</v>
      </c>
      <c r="E28" s="28">
        <f>SUM(E29:E37)</f>
        <v>7567104.1199999992</v>
      </c>
      <c r="F28" s="28">
        <f>D28+E28</f>
        <v>15018439.119999999</v>
      </c>
      <c r="G28" s="28">
        <f>SUM(G29:G37)</f>
        <v>11918205.820000002</v>
      </c>
      <c r="H28" s="28">
        <f>SUM(H29:H37)</f>
        <v>11319675.65</v>
      </c>
      <c r="I28" s="28">
        <f>F28-G28</f>
        <v>3100233.299999997</v>
      </c>
    </row>
    <row r="29" spans="2:16" ht="13.9" customHeight="1" x14ac:dyDescent="0.25">
      <c r="B29" s="95"/>
      <c r="C29" s="94" t="s">
        <v>89</v>
      </c>
      <c r="D29" s="17">
        <v>5241174</v>
      </c>
      <c r="E29" s="65">
        <v>-21321.27</v>
      </c>
      <c r="F29" s="17">
        <v>5219852.7300000004</v>
      </c>
      <c r="G29" s="17">
        <v>4855952.72</v>
      </c>
      <c r="H29" s="17">
        <v>4313914.24</v>
      </c>
      <c r="I29" s="17">
        <v>363900.01</v>
      </c>
    </row>
    <row r="30" spans="2:16" ht="13.9" customHeight="1" x14ac:dyDescent="0.25">
      <c r="B30" s="95"/>
      <c r="C30" s="94" t="s">
        <v>90</v>
      </c>
      <c r="D30" s="17">
        <v>317200</v>
      </c>
      <c r="E30" s="17">
        <v>1144449.33</v>
      </c>
      <c r="F30" s="17">
        <v>1461649.33</v>
      </c>
      <c r="G30" s="17">
        <v>146401.03</v>
      </c>
      <c r="H30" s="17">
        <v>143727.04999999999</v>
      </c>
      <c r="I30" s="17">
        <v>1315248.3</v>
      </c>
    </row>
    <row r="31" spans="2:16" ht="13.9" customHeight="1" x14ac:dyDescent="0.25">
      <c r="B31" s="95"/>
      <c r="C31" s="94" t="s">
        <v>91</v>
      </c>
      <c r="D31" s="17">
        <v>779429</v>
      </c>
      <c r="E31" s="65">
        <v>-295620.99</v>
      </c>
      <c r="F31" s="17">
        <v>483808.01</v>
      </c>
      <c r="G31" s="17">
        <v>480340.61</v>
      </c>
      <c r="H31" s="17">
        <v>479633.04</v>
      </c>
      <c r="I31" s="17">
        <v>3467.4</v>
      </c>
    </row>
    <row r="32" spans="2:16" ht="13.9" customHeight="1" x14ac:dyDescent="0.25">
      <c r="B32" s="95"/>
      <c r="C32" s="94" t="s">
        <v>92</v>
      </c>
      <c r="D32" s="17">
        <v>0</v>
      </c>
      <c r="E32" s="17">
        <v>44962.53</v>
      </c>
      <c r="F32" s="17">
        <v>44962.53</v>
      </c>
      <c r="G32" s="17">
        <v>40827.15</v>
      </c>
      <c r="H32" s="17">
        <v>40827.15</v>
      </c>
      <c r="I32" s="17">
        <v>4135.38</v>
      </c>
    </row>
    <row r="33" spans="2:9" ht="13.9" customHeight="1" x14ac:dyDescent="0.25">
      <c r="B33" s="95"/>
      <c r="C33" s="94" t="s">
        <v>93</v>
      </c>
      <c r="D33" s="17">
        <v>1030012</v>
      </c>
      <c r="E33" s="17">
        <v>13129.44</v>
      </c>
      <c r="F33" s="17">
        <v>1043141.44</v>
      </c>
      <c r="G33" s="17">
        <v>274786.12</v>
      </c>
      <c r="H33" s="17">
        <v>272367.62</v>
      </c>
      <c r="I33" s="17">
        <v>768355.32</v>
      </c>
    </row>
    <row r="34" spans="2:9" ht="13.9" customHeight="1" x14ac:dyDescent="0.25">
      <c r="B34" s="95"/>
      <c r="C34" s="94" t="s">
        <v>94</v>
      </c>
      <c r="D34" s="17">
        <v>0</v>
      </c>
      <c r="E34" s="17">
        <v>2979860.07</v>
      </c>
      <c r="F34" s="17">
        <v>2979860.07</v>
      </c>
      <c r="G34" s="17">
        <v>2976650.23</v>
      </c>
      <c r="H34" s="17">
        <v>2976650.23</v>
      </c>
      <c r="I34" s="17">
        <v>3209.84</v>
      </c>
    </row>
    <row r="35" spans="2:9" ht="13.9" customHeight="1" x14ac:dyDescent="0.25">
      <c r="B35" s="95"/>
      <c r="C35" s="94" t="s">
        <v>95</v>
      </c>
      <c r="D35" s="17">
        <v>83520</v>
      </c>
      <c r="E35" s="17">
        <v>3060425.24</v>
      </c>
      <c r="F35" s="17">
        <v>3143945.24</v>
      </c>
      <c r="G35" s="17">
        <v>2955178.24</v>
      </c>
      <c r="H35" s="17">
        <v>2918661.7</v>
      </c>
      <c r="I35" s="17">
        <v>188767</v>
      </c>
    </row>
    <row r="36" spans="2:9" ht="13.9" customHeight="1" x14ac:dyDescent="0.25">
      <c r="B36" s="95"/>
      <c r="C36" s="94" t="s">
        <v>96</v>
      </c>
      <c r="D36" s="17">
        <v>0</v>
      </c>
      <c r="E36" s="17">
        <v>19253.919999999998</v>
      </c>
      <c r="F36" s="17">
        <v>19253.919999999998</v>
      </c>
      <c r="G36" s="17">
        <v>18868</v>
      </c>
      <c r="H36" s="17">
        <v>18868</v>
      </c>
      <c r="I36" s="17">
        <v>385.92</v>
      </c>
    </row>
    <row r="37" spans="2:9" x14ac:dyDescent="0.25">
      <c r="B37" s="95"/>
      <c r="C37" s="94" t="s">
        <v>97</v>
      </c>
      <c r="D37" s="17">
        <v>0</v>
      </c>
      <c r="E37" s="17">
        <v>621965.85</v>
      </c>
      <c r="F37" s="17">
        <v>621965.85</v>
      </c>
      <c r="G37" s="17">
        <v>169201.72</v>
      </c>
      <c r="H37" s="17">
        <v>155026.62</v>
      </c>
      <c r="I37" s="17">
        <v>452764.13</v>
      </c>
    </row>
    <row r="38" spans="2:9" x14ac:dyDescent="0.25">
      <c r="B38" s="96"/>
      <c r="C38" s="97" t="s">
        <v>98</v>
      </c>
      <c r="D38" s="98">
        <f t="shared" ref="D38:I38" si="0">+D28+D18+D10</f>
        <v>32482034.280000001</v>
      </c>
      <c r="E38" s="98">
        <f t="shared" si="0"/>
        <v>12720259.669999998</v>
      </c>
      <c r="F38" s="98">
        <f t="shared" si="0"/>
        <v>45202293.949999996</v>
      </c>
      <c r="G38" s="98">
        <f t="shared" si="0"/>
        <v>36850273.650000006</v>
      </c>
      <c r="H38" s="98">
        <f t="shared" si="0"/>
        <v>35146123.640000001</v>
      </c>
      <c r="I38" s="98">
        <f t="shared" si="0"/>
        <v>8352020.2999999942</v>
      </c>
    </row>
  </sheetData>
  <mergeCells count="11">
    <mergeCell ref="B10:C10"/>
    <mergeCell ref="B18:C18"/>
    <mergeCell ref="B28:C2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2" orientation="landscape" horizontalDpi="300" verticalDpi="300" r:id="rId1"/>
  <headerFooter>
    <oddFooter>&amp;R&amp;8Presupuestaria/ &amp;P 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topLeftCell="A13" zoomScaleSheetLayoutView="100" workbookViewId="0">
      <selection activeCell="B5" sqref="B5:I5"/>
    </sheetView>
  </sheetViews>
  <sheetFormatPr baseColWidth="10" defaultRowHeight="15" x14ac:dyDescent="0.25"/>
  <cols>
    <col min="1" max="1" width="2.42578125" style="68" customWidth="1"/>
    <col min="2" max="2" width="4.5703125" style="1" customWidth="1"/>
    <col min="3" max="3" width="57.28515625" style="1" customWidth="1"/>
    <col min="4" max="9" width="12.7109375" style="1" customWidth="1"/>
  </cols>
  <sheetData>
    <row r="1" spans="2:15" s="68" customFormat="1" ht="18" customHeight="1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2:15" s="68" customFormat="1" ht="18" customHeight="1" x14ac:dyDescent="0.25">
      <c r="B2" s="263" t="s">
        <v>44</v>
      </c>
      <c r="C2" s="263"/>
      <c r="D2" s="263"/>
      <c r="E2" s="263"/>
      <c r="F2" s="263"/>
      <c r="G2" s="263"/>
      <c r="H2" s="263"/>
      <c r="I2" s="263"/>
    </row>
    <row r="3" spans="2:15" s="68" customFormat="1" ht="18" customHeight="1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2:15" s="68" customFormat="1" ht="18" customHeight="1" x14ac:dyDescent="0.25">
      <c r="B4" s="263" t="s">
        <v>70</v>
      </c>
      <c r="C4" s="263"/>
      <c r="D4" s="263"/>
      <c r="E4" s="263"/>
      <c r="F4" s="263"/>
      <c r="G4" s="263"/>
      <c r="H4" s="263"/>
      <c r="I4" s="263"/>
    </row>
    <row r="5" spans="2:15" s="68" customFormat="1" x14ac:dyDescent="0.25">
      <c r="B5" s="263" t="s">
        <v>50</v>
      </c>
      <c r="C5" s="263"/>
      <c r="D5" s="263"/>
      <c r="E5" s="263"/>
      <c r="F5" s="263"/>
      <c r="G5" s="263"/>
      <c r="H5" s="263"/>
      <c r="I5" s="263"/>
    </row>
    <row r="6" spans="2:15" s="68" customFormat="1" ht="6.75" customHeight="1" x14ac:dyDescent="0.25">
      <c r="B6" s="90"/>
      <c r="C6" s="90"/>
      <c r="D6" s="90"/>
      <c r="E6" s="90"/>
      <c r="F6" s="90"/>
      <c r="G6" s="90"/>
      <c r="H6" s="90"/>
      <c r="I6" s="90"/>
    </row>
    <row r="7" spans="2:15" s="68" customFormat="1" x14ac:dyDescent="0.25">
      <c r="B7" s="271" t="s">
        <v>51</v>
      </c>
      <c r="C7" s="272"/>
      <c r="D7" s="275" t="s">
        <v>71</v>
      </c>
      <c r="E7" s="276"/>
      <c r="F7" s="276"/>
      <c r="G7" s="276"/>
      <c r="H7" s="277"/>
      <c r="I7" s="278" t="s">
        <v>53</v>
      </c>
    </row>
    <row r="8" spans="2:15" s="68" customFormat="1" ht="38.25" customHeight="1" x14ac:dyDescent="0.25">
      <c r="B8" s="271"/>
      <c r="C8" s="272"/>
      <c r="D8" s="70" t="s">
        <v>54</v>
      </c>
      <c r="E8" s="70" t="s">
        <v>55</v>
      </c>
      <c r="F8" s="70" t="s">
        <v>6</v>
      </c>
      <c r="G8" s="70" t="s">
        <v>7</v>
      </c>
      <c r="H8" s="70" t="s">
        <v>56</v>
      </c>
      <c r="I8" s="266"/>
    </row>
    <row r="9" spans="2:15" s="68" customFormat="1" ht="15" customHeight="1" x14ac:dyDescent="0.25">
      <c r="B9" s="273"/>
      <c r="C9" s="274"/>
      <c r="D9" s="70">
        <v>1</v>
      </c>
      <c r="E9" s="70">
        <v>2</v>
      </c>
      <c r="F9" s="70" t="s">
        <v>57</v>
      </c>
      <c r="G9" s="70">
        <v>4</v>
      </c>
      <c r="H9" s="70">
        <v>5</v>
      </c>
      <c r="I9" s="70" t="s">
        <v>58</v>
      </c>
      <c r="J9" s="99"/>
      <c r="K9" s="99"/>
      <c r="L9" s="99"/>
      <c r="M9" s="99"/>
      <c r="N9" s="99"/>
      <c r="O9" s="99"/>
    </row>
    <row r="10" spans="2:15" s="68" customFormat="1" ht="15" customHeight="1" x14ac:dyDescent="0.25">
      <c r="B10" s="270" t="s">
        <v>62</v>
      </c>
      <c r="C10" s="270"/>
      <c r="D10" s="92">
        <f>SUM(D11:D19)</f>
        <v>6661918</v>
      </c>
      <c r="E10" s="92">
        <f>SUM(E11:E19)</f>
        <v>7729333.0999999996</v>
      </c>
      <c r="F10" s="92">
        <f>D10+E10</f>
        <v>14391251.1</v>
      </c>
      <c r="G10" s="92">
        <f>SUM(G11:G19)</f>
        <v>9947234.3800000008</v>
      </c>
      <c r="H10" s="92">
        <f>SUM(H11:H19)</f>
        <v>9816261.3800000008</v>
      </c>
      <c r="I10" s="92">
        <f>F10-G10</f>
        <v>4444016.7199999988</v>
      </c>
    </row>
    <row r="11" spans="2:15" s="68" customFormat="1" ht="15" customHeight="1" x14ac:dyDescent="0.25">
      <c r="B11" s="95"/>
      <c r="C11" s="94" t="s">
        <v>99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</row>
    <row r="12" spans="2:15" s="68" customFormat="1" ht="15" customHeight="1" x14ac:dyDescent="0.25">
      <c r="B12" s="95"/>
      <c r="C12" s="94" t="s">
        <v>100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2:15" s="68" customFormat="1" ht="15" customHeight="1" x14ac:dyDescent="0.25">
      <c r="B13" s="95"/>
      <c r="C13" s="94" t="s">
        <v>101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2:15" s="68" customFormat="1" ht="15" customHeight="1" x14ac:dyDescent="0.25">
      <c r="B14" s="95"/>
      <c r="C14" s="94" t="s">
        <v>102</v>
      </c>
      <c r="D14" s="17">
        <v>6661918</v>
      </c>
      <c r="E14" s="17">
        <v>7729333.0999999996</v>
      </c>
      <c r="F14" s="17">
        <v>14391251.1</v>
      </c>
      <c r="G14" s="17">
        <v>9947234.3800000008</v>
      </c>
      <c r="H14" s="17">
        <v>9816261.3800000008</v>
      </c>
      <c r="I14" s="17">
        <v>4444016.72</v>
      </c>
    </row>
    <row r="15" spans="2:15" s="68" customFormat="1" ht="15" customHeight="1" x14ac:dyDescent="0.25">
      <c r="B15" s="95"/>
      <c r="C15" s="94" t="s">
        <v>103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2:15" s="68" customFormat="1" ht="15" customHeight="1" x14ac:dyDescent="0.25">
      <c r="B16" s="95"/>
      <c r="C16" s="94" t="s">
        <v>104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2:16" s="68" customFormat="1" ht="15" customHeight="1" x14ac:dyDescent="0.25">
      <c r="B17" s="95"/>
      <c r="C17" s="94" t="s">
        <v>105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2:16" s="68" customFormat="1" ht="15" customHeight="1" x14ac:dyDescent="0.25">
      <c r="B18" s="95"/>
      <c r="C18" s="94" t="s">
        <v>106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2:16" s="68" customFormat="1" ht="15" customHeight="1" x14ac:dyDescent="0.25">
      <c r="B19" s="95"/>
      <c r="C19" s="94" t="s">
        <v>107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99"/>
      <c r="K19" s="99"/>
      <c r="L19" s="99"/>
      <c r="M19" s="99"/>
      <c r="N19" s="99"/>
      <c r="O19" s="99"/>
      <c r="P19" s="99"/>
    </row>
    <row r="20" spans="2:16" s="68" customFormat="1" ht="15" customHeight="1" x14ac:dyDescent="0.25">
      <c r="B20" s="268" t="s">
        <v>63</v>
      </c>
      <c r="C20" s="269"/>
      <c r="D20" s="28">
        <f>SUM(D21:D29)</f>
        <v>0</v>
      </c>
      <c r="E20" s="28">
        <f>SUM(E21:E29)</f>
        <v>0</v>
      </c>
      <c r="F20" s="28">
        <f t="shared" ref="F20:F33" si="0">D20+E20</f>
        <v>0</v>
      </c>
      <c r="G20" s="28">
        <f>SUM(G21:G29)</f>
        <v>0</v>
      </c>
      <c r="H20" s="28">
        <f>SUM(H21:H29)</f>
        <v>0</v>
      </c>
      <c r="I20" s="28">
        <f t="shared" ref="I20:I33" si="1">F20-G20</f>
        <v>0</v>
      </c>
    </row>
    <row r="21" spans="2:16" s="68" customFormat="1" ht="15" customHeight="1" x14ac:dyDescent="0.25">
      <c r="B21" s="95"/>
      <c r="C21" s="94" t="s">
        <v>108</v>
      </c>
      <c r="D21" s="17">
        <v>0</v>
      </c>
      <c r="E21" s="17">
        <v>0</v>
      </c>
      <c r="F21" s="17">
        <f t="shared" si="0"/>
        <v>0</v>
      </c>
      <c r="G21" s="17">
        <v>0</v>
      </c>
      <c r="H21" s="17">
        <v>0</v>
      </c>
      <c r="I21" s="17">
        <f t="shared" si="1"/>
        <v>0</v>
      </c>
    </row>
    <row r="22" spans="2:16" s="68" customFormat="1" ht="15" customHeight="1" x14ac:dyDescent="0.25">
      <c r="B22" s="95"/>
      <c r="C22" s="94" t="s">
        <v>109</v>
      </c>
      <c r="D22" s="17">
        <v>0</v>
      </c>
      <c r="E22" s="17">
        <v>0</v>
      </c>
      <c r="F22" s="17">
        <f t="shared" si="0"/>
        <v>0</v>
      </c>
      <c r="G22" s="17">
        <v>0</v>
      </c>
      <c r="H22" s="17">
        <v>0</v>
      </c>
      <c r="I22" s="17">
        <f t="shared" si="1"/>
        <v>0</v>
      </c>
    </row>
    <row r="23" spans="2:16" s="68" customFormat="1" ht="15" customHeight="1" x14ac:dyDescent="0.25">
      <c r="B23" s="95"/>
      <c r="C23" s="94" t="s">
        <v>110</v>
      </c>
      <c r="D23" s="17">
        <v>0</v>
      </c>
      <c r="E23" s="17">
        <v>0</v>
      </c>
      <c r="F23" s="17">
        <f t="shared" si="0"/>
        <v>0</v>
      </c>
      <c r="G23" s="17">
        <v>0</v>
      </c>
      <c r="H23" s="17">
        <v>0</v>
      </c>
      <c r="I23" s="17">
        <f t="shared" si="1"/>
        <v>0</v>
      </c>
    </row>
    <row r="24" spans="2:16" s="68" customFormat="1" ht="15" customHeight="1" x14ac:dyDescent="0.25">
      <c r="B24" s="95"/>
      <c r="C24" s="94" t="s">
        <v>111</v>
      </c>
      <c r="D24" s="17">
        <v>0</v>
      </c>
      <c r="E24" s="17">
        <v>0</v>
      </c>
      <c r="F24" s="17">
        <f t="shared" si="0"/>
        <v>0</v>
      </c>
      <c r="G24" s="17">
        <v>0</v>
      </c>
      <c r="H24" s="17">
        <v>0</v>
      </c>
      <c r="I24" s="17">
        <f t="shared" si="1"/>
        <v>0</v>
      </c>
    </row>
    <row r="25" spans="2:16" s="68" customFormat="1" ht="15" customHeight="1" x14ac:dyDescent="0.25">
      <c r="B25" s="95"/>
      <c r="C25" s="94" t="s">
        <v>112</v>
      </c>
      <c r="D25" s="17">
        <v>0</v>
      </c>
      <c r="E25" s="17">
        <v>0</v>
      </c>
      <c r="F25" s="17">
        <f t="shared" si="0"/>
        <v>0</v>
      </c>
      <c r="G25" s="17">
        <v>0</v>
      </c>
      <c r="H25" s="17">
        <v>0</v>
      </c>
      <c r="I25" s="17">
        <f t="shared" si="1"/>
        <v>0</v>
      </c>
    </row>
    <row r="26" spans="2:16" s="68" customFormat="1" ht="15" customHeight="1" x14ac:dyDescent="0.25">
      <c r="B26" s="95"/>
      <c r="C26" s="94" t="s">
        <v>113</v>
      </c>
      <c r="D26" s="17">
        <v>0</v>
      </c>
      <c r="E26" s="17">
        <v>0</v>
      </c>
      <c r="F26" s="17">
        <f t="shared" si="0"/>
        <v>0</v>
      </c>
      <c r="G26" s="17">
        <v>0</v>
      </c>
      <c r="H26" s="17">
        <v>0</v>
      </c>
      <c r="I26" s="17">
        <f t="shared" si="1"/>
        <v>0</v>
      </c>
    </row>
    <row r="27" spans="2:16" s="68" customFormat="1" ht="15" customHeight="1" x14ac:dyDescent="0.25">
      <c r="B27" s="95"/>
      <c r="C27" s="94" t="s">
        <v>114</v>
      </c>
      <c r="D27" s="17">
        <v>0</v>
      </c>
      <c r="E27" s="17">
        <v>0</v>
      </c>
      <c r="F27" s="17">
        <f t="shared" si="0"/>
        <v>0</v>
      </c>
      <c r="G27" s="17">
        <v>0</v>
      </c>
      <c r="H27" s="17">
        <v>0</v>
      </c>
      <c r="I27" s="17">
        <f t="shared" si="1"/>
        <v>0</v>
      </c>
    </row>
    <row r="28" spans="2:16" s="68" customFormat="1" ht="15" customHeight="1" x14ac:dyDescent="0.25">
      <c r="B28" s="95"/>
      <c r="C28" s="94" t="s">
        <v>115</v>
      </c>
      <c r="D28" s="17">
        <v>0</v>
      </c>
      <c r="E28" s="17">
        <v>0</v>
      </c>
      <c r="F28" s="17">
        <f t="shared" si="0"/>
        <v>0</v>
      </c>
      <c r="G28" s="17">
        <v>0</v>
      </c>
      <c r="H28" s="17">
        <v>0</v>
      </c>
      <c r="I28" s="17">
        <f t="shared" si="1"/>
        <v>0</v>
      </c>
    </row>
    <row r="29" spans="2:16" s="68" customFormat="1" ht="15" customHeight="1" x14ac:dyDescent="0.25">
      <c r="B29" s="95"/>
      <c r="C29" s="94" t="s">
        <v>116</v>
      </c>
      <c r="D29" s="17">
        <v>0</v>
      </c>
      <c r="E29" s="17">
        <v>0</v>
      </c>
      <c r="F29" s="17">
        <f t="shared" si="0"/>
        <v>0</v>
      </c>
      <c r="G29" s="17">
        <v>0</v>
      </c>
      <c r="H29" s="17">
        <v>0</v>
      </c>
      <c r="I29" s="17">
        <f t="shared" si="1"/>
        <v>0</v>
      </c>
      <c r="J29" s="99"/>
      <c r="K29" s="99"/>
      <c r="L29" s="99"/>
      <c r="M29" s="99"/>
      <c r="N29" s="99"/>
      <c r="O29" s="99"/>
    </row>
    <row r="30" spans="2:16" s="68" customFormat="1" ht="15" customHeight="1" x14ac:dyDescent="0.25">
      <c r="B30" s="268" t="s">
        <v>64</v>
      </c>
      <c r="C30" s="269"/>
      <c r="D30" s="28">
        <f>SUM(D31:D33)</f>
        <v>9999996</v>
      </c>
      <c r="E30" s="28">
        <f>SUM(E31:E33)</f>
        <v>0</v>
      </c>
      <c r="F30" s="28">
        <f t="shared" si="0"/>
        <v>9999996</v>
      </c>
      <c r="G30" s="28">
        <f>SUM(G31:G33)</f>
        <v>0</v>
      </c>
      <c r="H30" s="28">
        <f>SUM(H31:H33)</f>
        <v>0</v>
      </c>
      <c r="I30" s="28">
        <f t="shared" si="1"/>
        <v>9999996</v>
      </c>
    </row>
    <row r="31" spans="2:16" s="68" customFormat="1" ht="15" customHeight="1" x14ac:dyDescent="0.25">
      <c r="B31" s="95"/>
      <c r="C31" s="94" t="s">
        <v>117</v>
      </c>
      <c r="D31" s="17">
        <v>9999996</v>
      </c>
      <c r="E31" s="17">
        <v>0</v>
      </c>
      <c r="F31" s="17">
        <v>9999996</v>
      </c>
      <c r="G31" s="17">
        <v>0</v>
      </c>
      <c r="H31" s="17">
        <v>0</v>
      </c>
      <c r="I31" s="17">
        <v>9999996</v>
      </c>
    </row>
    <row r="32" spans="2:16" s="68" customFormat="1" ht="15" customHeight="1" x14ac:dyDescent="0.25">
      <c r="B32" s="95"/>
      <c r="C32" s="94" t="s">
        <v>118</v>
      </c>
      <c r="D32" s="17">
        <v>0</v>
      </c>
      <c r="E32" s="17">
        <v>0</v>
      </c>
      <c r="F32" s="17">
        <f t="shared" si="0"/>
        <v>0</v>
      </c>
      <c r="G32" s="17">
        <v>0</v>
      </c>
      <c r="H32" s="17">
        <v>0</v>
      </c>
      <c r="I32" s="17">
        <f t="shared" si="1"/>
        <v>0</v>
      </c>
    </row>
    <row r="33" spans="1:9" s="68" customFormat="1" ht="15.95" customHeight="1" x14ac:dyDescent="0.25">
      <c r="B33" s="95"/>
      <c r="C33" s="94" t="s">
        <v>119</v>
      </c>
      <c r="D33" s="17">
        <v>0</v>
      </c>
      <c r="E33" s="17">
        <v>0</v>
      </c>
      <c r="F33" s="17">
        <f t="shared" si="0"/>
        <v>0</v>
      </c>
      <c r="G33" s="17">
        <v>0</v>
      </c>
      <c r="H33" s="17">
        <v>0</v>
      </c>
      <c r="I33" s="17">
        <f t="shared" si="1"/>
        <v>0</v>
      </c>
    </row>
    <row r="34" spans="1:9" s="85" customFormat="1" x14ac:dyDescent="0.25">
      <c r="A34" s="81"/>
      <c r="B34" s="95"/>
      <c r="C34" s="94"/>
      <c r="D34" s="17"/>
      <c r="E34" s="17"/>
      <c r="F34" s="17"/>
      <c r="G34" s="17"/>
      <c r="H34" s="17"/>
      <c r="I34" s="17"/>
    </row>
    <row r="35" spans="1:9" x14ac:dyDescent="0.25">
      <c r="B35" s="96"/>
      <c r="C35" s="97" t="s">
        <v>120</v>
      </c>
      <c r="D35" s="98">
        <f t="shared" ref="D35:I35" si="2">+D10+D20+D30</f>
        <v>16661914</v>
      </c>
      <c r="E35" s="98">
        <f t="shared" si="2"/>
        <v>7729333.0999999996</v>
      </c>
      <c r="F35" s="98">
        <f t="shared" si="2"/>
        <v>24391247.100000001</v>
      </c>
      <c r="G35" s="98">
        <f t="shared" si="2"/>
        <v>9947234.3800000008</v>
      </c>
      <c r="H35" s="98">
        <f t="shared" si="2"/>
        <v>9816261.3800000008</v>
      </c>
      <c r="I35" s="98">
        <f t="shared" si="2"/>
        <v>14444012.719999999</v>
      </c>
    </row>
    <row r="38" spans="1:9" x14ac:dyDescent="0.25">
      <c r="D38" s="89"/>
      <c r="E38" s="89"/>
      <c r="F38" s="89"/>
      <c r="G38" s="89"/>
      <c r="H38" s="89"/>
      <c r="I38" s="89"/>
    </row>
    <row r="39" spans="1:9" x14ac:dyDescent="0.25">
      <c r="D39" s="89"/>
      <c r="E39" s="89"/>
      <c r="F39" s="89"/>
      <c r="G39" s="89"/>
      <c r="H39" s="89"/>
      <c r="I39" s="89"/>
    </row>
    <row r="40" spans="1:9" x14ac:dyDescent="0.25">
      <c r="D40" s="89"/>
      <c r="E40" s="89"/>
      <c r="F40" s="89"/>
      <c r="G40" s="89"/>
      <c r="H40" s="89"/>
      <c r="I40" s="89"/>
    </row>
  </sheetData>
  <mergeCells count="11">
    <mergeCell ref="B10:C10"/>
    <mergeCell ref="B20:C20"/>
    <mergeCell ref="B30:C30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>&amp;R&amp;8Presupuestaria/ &amp;P 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topLeftCell="A10" zoomScale="90" zoomScaleSheetLayoutView="90" workbookViewId="0">
      <selection activeCell="E12" sqref="E12"/>
    </sheetView>
  </sheetViews>
  <sheetFormatPr baseColWidth="10" defaultRowHeight="15" x14ac:dyDescent="0.25"/>
  <cols>
    <col min="1" max="1" width="2.42578125" style="68" customWidth="1"/>
    <col min="2" max="2" width="4.5703125" style="1" customWidth="1"/>
    <col min="3" max="3" width="57.28515625" style="1" customWidth="1"/>
    <col min="4" max="4" width="12.7109375" style="1" customWidth="1"/>
    <col min="5" max="5" width="16.140625" style="1" customWidth="1"/>
    <col min="6" max="9" width="12.7109375" style="1" customWidth="1"/>
  </cols>
  <sheetData>
    <row r="1" spans="2:16" ht="18" customHeight="1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2:16" ht="18" customHeight="1" x14ac:dyDescent="0.25">
      <c r="B2" s="100"/>
      <c r="C2" s="100"/>
      <c r="D2" s="100" t="s">
        <v>121</v>
      </c>
      <c r="E2" s="100"/>
      <c r="F2" s="100"/>
      <c r="G2" s="100"/>
      <c r="H2" s="100"/>
      <c r="I2" s="100"/>
    </row>
    <row r="3" spans="2:16" ht="18" customHeight="1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2:16" ht="18" customHeight="1" x14ac:dyDescent="0.25">
      <c r="B4" s="263" t="s">
        <v>70</v>
      </c>
      <c r="C4" s="263"/>
      <c r="D4" s="263"/>
      <c r="E4" s="263"/>
      <c r="F4" s="263"/>
      <c r="G4" s="263"/>
      <c r="H4" s="263"/>
      <c r="I4" s="263"/>
    </row>
    <row r="5" spans="2:16" s="68" customFormat="1" x14ac:dyDescent="0.25">
      <c r="B5" s="263" t="s">
        <v>50</v>
      </c>
      <c r="C5" s="263"/>
      <c r="D5" s="263"/>
      <c r="E5" s="263"/>
      <c r="F5" s="263"/>
      <c r="G5" s="263"/>
      <c r="H5" s="263"/>
      <c r="I5" s="263"/>
    </row>
    <row r="6" spans="2:16" ht="7.5" customHeight="1" x14ac:dyDescent="0.25">
      <c r="B6" s="69"/>
      <c r="C6" s="69"/>
      <c r="D6" s="69"/>
      <c r="E6" s="69"/>
      <c r="F6" s="69"/>
      <c r="G6" s="69"/>
      <c r="H6" s="69"/>
      <c r="I6" s="69"/>
    </row>
    <row r="7" spans="2:16" x14ac:dyDescent="0.25">
      <c r="B7" s="271" t="s">
        <v>51</v>
      </c>
      <c r="C7" s="272"/>
      <c r="D7" s="275" t="s">
        <v>71</v>
      </c>
      <c r="E7" s="276"/>
      <c r="F7" s="276"/>
      <c r="G7" s="276"/>
      <c r="H7" s="277"/>
      <c r="I7" s="278" t="s">
        <v>53</v>
      </c>
    </row>
    <row r="8" spans="2:16" ht="36.75" customHeight="1" x14ac:dyDescent="0.25">
      <c r="B8" s="271"/>
      <c r="C8" s="272"/>
      <c r="D8" s="70" t="s">
        <v>54</v>
      </c>
      <c r="E8" s="70" t="s">
        <v>55</v>
      </c>
      <c r="F8" s="70" t="s">
        <v>6</v>
      </c>
      <c r="G8" s="70" t="s">
        <v>7</v>
      </c>
      <c r="H8" s="70" t="s">
        <v>56</v>
      </c>
      <c r="I8" s="266"/>
    </row>
    <row r="9" spans="2:16" s="68" customFormat="1" ht="15" customHeight="1" x14ac:dyDescent="0.25">
      <c r="B9" s="273"/>
      <c r="C9" s="274"/>
      <c r="D9" s="70">
        <v>1</v>
      </c>
      <c r="E9" s="70">
        <v>2</v>
      </c>
      <c r="F9" s="70" t="s">
        <v>57</v>
      </c>
      <c r="G9" s="70">
        <v>4</v>
      </c>
      <c r="H9" s="70">
        <v>5</v>
      </c>
      <c r="I9" s="70" t="s">
        <v>58</v>
      </c>
      <c r="J9" s="99"/>
      <c r="K9" s="99"/>
      <c r="L9" s="99"/>
      <c r="M9" s="99"/>
      <c r="N9" s="99"/>
      <c r="O9" s="99"/>
      <c r="P9" s="99"/>
    </row>
    <row r="10" spans="2:16" s="68" customFormat="1" ht="15" customHeight="1" x14ac:dyDescent="0.25">
      <c r="B10" s="279" t="s">
        <v>65</v>
      </c>
      <c r="C10" s="279"/>
      <c r="D10" s="101">
        <f>SUM(D11:D17)</f>
        <v>0</v>
      </c>
      <c r="E10" s="101">
        <f>SUM(E11:E17)</f>
        <v>0</v>
      </c>
      <c r="F10" s="101">
        <f>D10+E10</f>
        <v>0</v>
      </c>
      <c r="G10" s="101">
        <f>SUM(G11:G17)</f>
        <v>0</v>
      </c>
      <c r="H10" s="101">
        <f>SUM(H11:H17)</f>
        <v>0</v>
      </c>
      <c r="I10" s="101">
        <f>F10-G10</f>
        <v>0</v>
      </c>
    </row>
    <row r="11" spans="2:16" s="68" customFormat="1" ht="15" customHeight="1" x14ac:dyDescent="0.25">
      <c r="B11" s="95"/>
      <c r="C11" s="94" t="s">
        <v>122</v>
      </c>
      <c r="D11" s="17">
        <v>0</v>
      </c>
      <c r="E11" s="17">
        <v>0</v>
      </c>
      <c r="F11" s="17">
        <f t="shared" ref="F11:F29" si="0">D11+E11</f>
        <v>0</v>
      </c>
      <c r="G11" s="17">
        <v>0</v>
      </c>
      <c r="H11" s="17">
        <v>0</v>
      </c>
      <c r="I11" s="17">
        <f t="shared" ref="I11:I29" si="1">F11-G11</f>
        <v>0</v>
      </c>
    </row>
    <row r="12" spans="2:16" s="68" customFormat="1" ht="15" customHeight="1" x14ac:dyDescent="0.25">
      <c r="B12" s="95"/>
      <c r="C12" s="94" t="s">
        <v>123</v>
      </c>
      <c r="D12" s="17">
        <v>0</v>
      </c>
      <c r="E12" s="17">
        <v>0</v>
      </c>
      <c r="F12" s="17">
        <f t="shared" si="0"/>
        <v>0</v>
      </c>
      <c r="G12" s="17">
        <v>0</v>
      </c>
      <c r="H12" s="17">
        <v>0</v>
      </c>
      <c r="I12" s="17">
        <f t="shared" si="1"/>
        <v>0</v>
      </c>
    </row>
    <row r="13" spans="2:16" s="68" customFormat="1" ht="15" customHeight="1" x14ac:dyDescent="0.25">
      <c r="B13" s="95"/>
      <c r="C13" s="94" t="s">
        <v>124</v>
      </c>
      <c r="D13" s="17">
        <v>0</v>
      </c>
      <c r="E13" s="17">
        <v>0</v>
      </c>
      <c r="F13" s="17">
        <f t="shared" si="0"/>
        <v>0</v>
      </c>
      <c r="G13" s="17">
        <v>0</v>
      </c>
      <c r="H13" s="17">
        <v>0</v>
      </c>
      <c r="I13" s="17">
        <f t="shared" si="1"/>
        <v>0</v>
      </c>
    </row>
    <row r="14" spans="2:16" s="68" customFormat="1" ht="15" customHeight="1" x14ac:dyDescent="0.25">
      <c r="B14" s="95"/>
      <c r="C14" s="94" t="s">
        <v>125</v>
      </c>
      <c r="D14" s="17">
        <v>0</v>
      </c>
      <c r="E14" s="17">
        <v>0</v>
      </c>
      <c r="F14" s="17">
        <f t="shared" si="0"/>
        <v>0</v>
      </c>
      <c r="G14" s="17">
        <v>0</v>
      </c>
      <c r="H14" s="17">
        <v>0</v>
      </c>
      <c r="I14" s="17">
        <f t="shared" si="1"/>
        <v>0</v>
      </c>
    </row>
    <row r="15" spans="2:16" s="68" customFormat="1" ht="15" customHeight="1" x14ac:dyDescent="0.25">
      <c r="B15" s="95"/>
      <c r="C15" s="94" t="s">
        <v>126</v>
      </c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2:16" s="68" customFormat="1" ht="15" customHeight="1" x14ac:dyDescent="0.25">
      <c r="B16" s="95"/>
      <c r="C16" s="94" t="s">
        <v>127</v>
      </c>
      <c r="D16" s="17">
        <v>0</v>
      </c>
      <c r="E16" s="17">
        <v>0</v>
      </c>
      <c r="F16" s="17">
        <f t="shared" si="0"/>
        <v>0</v>
      </c>
      <c r="G16" s="17">
        <v>0</v>
      </c>
      <c r="H16" s="17">
        <v>0</v>
      </c>
      <c r="I16" s="17">
        <f t="shared" si="1"/>
        <v>0</v>
      </c>
    </row>
    <row r="17" spans="1:15" s="68" customFormat="1" ht="15" customHeight="1" x14ac:dyDescent="0.25">
      <c r="B17" s="95"/>
      <c r="C17" s="94" t="s">
        <v>128</v>
      </c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  <c r="J17" s="99"/>
      <c r="K17" s="99"/>
      <c r="L17" s="99"/>
      <c r="M17" s="99"/>
      <c r="N17" s="99"/>
      <c r="O17" s="99"/>
    </row>
    <row r="18" spans="1:15" s="68" customFormat="1" ht="15" customHeight="1" x14ac:dyDescent="0.25">
      <c r="B18" s="268" t="s">
        <v>66</v>
      </c>
      <c r="C18" s="269"/>
      <c r="D18" s="28">
        <f>SUM(D19:D21)</f>
        <v>0</v>
      </c>
      <c r="E18" s="28">
        <f>SUM(E19:E21)</f>
        <v>0</v>
      </c>
      <c r="F18" s="28">
        <f t="shared" si="0"/>
        <v>0</v>
      </c>
      <c r="G18" s="28">
        <f>SUM(G19:G21)</f>
        <v>0</v>
      </c>
      <c r="H18" s="28">
        <f>SUM(H19:H21)</f>
        <v>0</v>
      </c>
      <c r="I18" s="28">
        <f t="shared" si="1"/>
        <v>0</v>
      </c>
    </row>
    <row r="19" spans="1:15" s="68" customFormat="1" ht="15" customHeight="1" x14ac:dyDescent="0.25">
      <c r="B19" s="95"/>
      <c r="C19" s="94" t="s">
        <v>129</v>
      </c>
      <c r="D19" s="17">
        <v>0</v>
      </c>
      <c r="E19" s="17">
        <v>0</v>
      </c>
      <c r="F19" s="17">
        <f t="shared" si="0"/>
        <v>0</v>
      </c>
      <c r="G19" s="17">
        <v>0</v>
      </c>
      <c r="H19" s="17">
        <v>0</v>
      </c>
      <c r="I19" s="17">
        <f t="shared" si="1"/>
        <v>0</v>
      </c>
    </row>
    <row r="20" spans="1:15" s="68" customFormat="1" ht="15" customHeight="1" x14ac:dyDescent="0.25">
      <c r="B20" s="95"/>
      <c r="C20" s="94" t="s">
        <v>130</v>
      </c>
      <c r="D20" s="17">
        <v>0</v>
      </c>
      <c r="E20" s="17">
        <v>0</v>
      </c>
      <c r="F20" s="17">
        <f t="shared" si="0"/>
        <v>0</v>
      </c>
      <c r="G20" s="17">
        <v>0</v>
      </c>
      <c r="H20" s="17">
        <v>0</v>
      </c>
      <c r="I20" s="17">
        <f t="shared" si="1"/>
        <v>0</v>
      </c>
    </row>
    <row r="21" spans="1:15" s="68" customFormat="1" ht="15" customHeight="1" x14ac:dyDescent="0.25">
      <c r="B21" s="95"/>
      <c r="C21" s="94" t="s">
        <v>131</v>
      </c>
      <c r="D21" s="17">
        <v>0</v>
      </c>
      <c r="E21" s="17">
        <v>0</v>
      </c>
      <c r="F21" s="17">
        <f t="shared" si="0"/>
        <v>0</v>
      </c>
      <c r="G21" s="17">
        <v>0</v>
      </c>
      <c r="H21" s="17">
        <v>0</v>
      </c>
      <c r="I21" s="17">
        <f t="shared" si="1"/>
        <v>0</v>
      </c>
      <c r="J21" s="99"/>
      <c r="K21" s="99"/>
      <c r="L21" s="99"/>
      <c r="M21" s="99"/>
      <c r="N21" s="99"/>
      <c r="O21" s="99"/>
    </row>
    <row r="22" spans="1:15" s="68" customFormat="1" ht="15" customHeight="1" x14ac:dyDescent="0.25">
      <c r="B22" s="268" t="s">
        <v>67</v>
      </c>
      <c r="C22" s="269"/>
      <c r="D22" s="28">
        <f>SUM(D23:D29)</f>
        <v>0</v>
      </c>
      <c r="E22" s="28">
        <f>SUM(E23:E29)</f>
        <v>0</v>
      </c>
      <c r="F22" s="28">
        <f t="shared" si="0"/>
        <v>0</v>
      </c>
      <c r="G22" s="28">
        <f>SUM(G23:G29)</f>
        <v>0</v>
      </c>
      <c r="H22" s="28">
        <f>SUM(H23:H29)</f>
        <v>0</v>
      </c>
      <c r="I22" s="28">
        <f t="shared" si="1"/>
        <v>0</v>
      </c>
    </row>
    <row r="23" spans="1:15" s="68" customFormat="1" ht="15" customHeight="1" x14ac:dyDescent="0.25">
      <c r="B23" s="95"/>
      <c r="C23" s="94" t="s">
        <v>132</v>
      </c>
      <c r="D23" s="17">
        <v>0</v>
      </c>
      <c r="E23" s="17">
        <v>0</v>
      </c>
      <c r="F23" s="17">
        <f t="shared" si="0"/>
        <v>0</v>
      </c>
      <c r="G23" s="17">
        <v>0</v>
      </c>
      <c r="H23" s="17">
        <v>0</v>
      </c>
      <c r="I23" s="17">
        <f t="shared" si="1"/>
        <v>0</v>
      </c>
    </row>
    <row r="24" spans="1:15" s="68" customFormat="1" ht="15" customHeight="1" x14ac:dyDescent="0.25">
      <c r="B24" s="95"/>
      <c r="C24" s="94" t="s">
        <v>133</v>
      </c>
      <c r="D24" s="17">
        <v>0</v>
      </c>
      <c r="E24" s="17">
        <v>0</v>
      </c>
      <c r="F24" s="17">
        <f t="shared" si="0"/>
        <v>0</v>
      </c>
      <c r="G24" s="17">
        <v>0</v>
      </c>
      <c r="H24" s="17">
        <v>0</v>
      </c>
      <c r="I24" s="17">
        <f t="shared" si="1"/>
        <v>0</v>
      </c>
    </row>
    <row r="25" spans="1:15" s="68" customFormat="1" ht="15" customHeight="1" x14ac:dyDescent="0.25">
      <c r="B25" s="95"/>
      <c r="C25" s="94" t="s">
        <v>134</v>
      </c>
      <c r="D25" s="17">
        <v>0</v>
      </c>
      <c r="E25" s="17">
        <v>0</v>
      </c>
      <c r="F25" s="17">
        <f t="shared" si="0"/>
        <v>0</v>
      </c>
      <c r="G25" s="17">
        <v>0</v>
      </c>
      <c r="H25" s="17">
        <v>0</v>
      </c>
      <c r="I25" s="17">
        <f t="shared" si="1"/>
        <v>0</v>
      </c>
    </row>
    <row r="26" spans="1:15" ht="15" customHeight="1" x14ac:dyDescent="0.25">
      <c r="B26" s="95"/>
      <c r="C26" s="94" t="s">
        <v>135</v>
      </c>
      <c r="D26" s="17">
        <v>0</v>
      </c>
      <c r="E26" s="17">
        <v>0</v>
      </c>
      <c r="F26" s="17">
        <f t="shared" si="0"/>
        <v>0</v>
      </c>
      <c r="G26" s="17">
        <v>0</v>
      </c>
      <c r="H26" s="17">
        <v>0</v>
      </c>
      <c r="I26" s="17">
        <f t="shared" si="1"/>
        <v>0</v>
      </c>
    </row>
    <row r="27" spans="1:15" ht="15" customHeight="1" x14ac:dyDescent="0.25">
      <c r="B27" s="95"/>
      <c r="C27" s="94" t="s">
        <v>136</v>
      </c>
      <c r="D27" s="17">
        <v>0</v>
      </c>
      <c r="E27" s="17">
        <v>0</v>
      </c>
      <c r="F27" s="17">
        <f t="shared" si="0"/>
        <v>0</v>
      </c>
      <c r="G27" s="17">
        <v>0</v>
      </c>
      <c r="H27" s="17">
        <v>0</v>
      </c>
      <c r="I27" s="17">
        <f t="shared" si="1"/>
        <v>0</v>
      </c>
    </row>
    <row r="28" spans="1:15" ht="15" customHeight="1" x14ac:dyDescent="0.25">
      <c r="B28" s="95"/>
      <c r="C28" s="94" t="s">
        <v>137</v>
      </c>
      <c r="D28" s="17">
        <v>0</v>
      </c>
      <c r="E28" s="17">
        <v>0</v>
      </c>
      <c r="F28" s="17">
        <f t="shared" si="0"/>
        <v>0</v>
      </c>
      <c r="G28" s="17">
        <v>0</v>
      </c>
      <c r="H28" s="17">
        <v>0</v>
      </c>
      <c r="I28" s="17">
        <f t="shared" si="1"/>
        <v>0</v>
      </c>
    </row>
    <row r="29" spans="1:15" ht="15" customHeight="1" x14ac:dyDescent="0.25">
      <c r="B29" s="95"/>
      <c r="C29" s="94" t="s">
        <v>138</v>
      </c>
      <c r="D29" s="17">
        <v>0</v>
      </c>
      <c r="E29" s="17">
        <v>0</v>
      </c>
      <c r="F29" s="17">
        <f t="shared" si="0"/>
        <v>0</v>
      </c>
      <c r="G29" s="17">
        <v>0</v>
      </c>
      <c r="H29" s="17">
        <v>0</v>
      </c>
      <c r="I29" s="17">
        <f t="shared" si="1"/>
        <v>0</v>
      </c>
    </row>
    <row r="30" spans="1:15" ht="15" customHeight="1" x14ac:dyDescent="0.25">
      <c r="B30" s="95"/>
      <c r="C30" s="94"/>
      <c r="D30" s="17"/>
      <c r="E30" s="17"/>
      <c r="F30" s="17"/>
      <c r="G30" s="17"/>
      <c r="H30" s="17"/>
      <c r="I30" s="17"/>
    </row>
    <row r="31" spans="1:15" ht="15" customHeight="1" x14ac:dyDescent="0.25">
      <c r="B31" s="95"/>
      <c r="C31" s="94"/>
      <c r="D31" s="17"/>
      <c r="E31" s="17"/>
      <c r="F31" s="17"/>
      <c r="G31" s="17"/>
      <c r="H31" s="17"/>
      <c r="I31" s="17"/>
    </row>
    <row r="32" spans="1:15" s="85" customFormat="1" ht="15.95" customHeight="1" x14ac:dyDescent="0.25">
      <c r="A32" s="81"/>
      <c r="B32" s="95"/>
      <c r="C32" s="94"/>
      <c r="D32" s="17"/>
      <c r="E32" s="17"/>
      <c r="F32" s="17"/>
      <c r="G32" s="17"/>
      <c r="H32" s="17"/>
      <c r="I32" s="17"/>
    </row>
    <row r="33" spans="2:10" ht="15.95" customHeight="1" x14ac:dyDescent="0.25">
      <c r="B33" s="96"/>
      <c r="C33" s="97" t="s">
        <v>139</v>
      </c>
      <c r="D33" s="98">
        <f t="shared" ref="D33:I33" si="2">+D10+D18+D22</f>
        <v>0</v>
      </c>
      <c r="E33" s="98">
        <f t="shared" si="2"/>
        <v>0</v>
      </c>
      <c r="F33" s="98">
        <f t="shared" si="2"/>
        <v>0</v>
      </c>
      <c r="G33" s="98">
        <f t="shared" si="2"/>
        <v>0</v>
      </c>
      <c r="H33" s="98">
        <f t="shared" si="2"/>
        <v>0</v>
      </c>
      <c r="I33" s="98">
        <f t="shared" si="2"/>
        <v>0</v>
      </c>
      <c r="J33" s="91"/>
    </row>
    <row r="34" spans="2:10" x14ac:dyDescent="0.25">
      <c r="B34" s="96"/>
      <c r="C34" s="97" t="s">
        <v>140</v>
      </c>
      <c r="D34" s="98">
        <f>+[1]COGC.C!D38+'[1]COG C.C.(2)'!D35+'COG C.C. (3)'!D33</f>
        <v>49143948.280000001</v>
      </c>
      <c r="E34" s="98">
        <f>+[1]COGC.C!E38+'[1]COG C.C.(2)'!E35+'COG C.C. (3)'!E33</f>
        <v>20449592.769999996</v>
      </c>
      <c r="F34" s="98">
        <f>+[1]COGC.C!F38+'[1]COG C.C.(2)'!F35+'COG C.C. (3)'!F33</f>
        <v>69593541.049999997</v>
      </c>
      <c r="G34" s="98">
        <f>+[1]COGC.C!G38+'[1]COG C.C.(2)'!G35+'COG C.C. (3)'!G33</f>
        <v>46797508.030000009</v>
      </c>
      <c r="H34" s="98">
        <f>+[1]COGC.C!H38+'[1]COG C.C.(2)'!H35+'COG C.C. (3)'!H33</f>
        <v>44962385.020000003</v>
      </c>
      <c r="I34" s="98">
        <f>+[1]COGC.C!I38+'[1]COG C.C.(2)'!I35+'COG C.C. (3)'!I33</f>
        <v>22796033.019999992</v>
      </c>
    </row>
    <row r="36" spans="2:10" x14ac:dyDescent="0.25">
      <c r="D36" s="89"/>
      <c r="E36" s="89"/>
      <c r="F36" s="89"/>
      <c r="G36" s="89"/>
      <c r="H36" s="89"/>
      <c r="I36" s="89"/>
    </row>
    <row r="37" spans="2:10" x14ac:dyDescent="0.25">
      <c r="D37" s="89"/>
      <c r="E37" s="89"/>
      <c r="F37" s="89"/>
      <c r="G37" s="89"/>
      <c r="H37" s="89"/>
      <c r="I37" s="89"/>
    </row>
    <row r="38" spans="2:10" x14ac:dyDescent="0.25">
      <c r="D38" s="89"/>
      <c r="E38" s="89"/>
      <c r="F38" s="89"/>
      <c r="G38" s="89"/>
      <c r="H38" s="89"/>
      <c r="I38" s="89"/>
    </row>
    <row r="39" spans="2:10" x14ac:dyDescent="0.25">
      <c r="D39" s="89"/>
      <c r="E39" s="89"/>
      <c r="F39" s="89"/>
      <c r="G39" s="89"/>
      <c r="H39" s="89"/>
      <c r="I39" s="89"/>
    </row>
    <row r="40" spans="2:10" x14ac:dyDescent="0.25">
      <c r="D40" s="89"/>
      <c r="E40" s="89"/>
      <c r="F40" s="89"/>
      <c r="G40" s="89"/>
      <c r="H40" s="89"/>
      <c r="I40" s="89"/>
    </row>
  </sheetData>
  <mergeCells count="10">
    <mergeCell ref="B10:C10"/>
    <mergeCell ref="B18:C18"/>
    <mergeCell ref="B22:C22"/>
    <mergeCell ref="B1:I1"/>
    <mergeCell ref="B3:I3"/>
    <mergeCell ref="B4:I4"/>
    <mergeCell ref="B5:I5"/>
    <mergeCell ref="B7:C9"/>
    <mergeCell ref="D7:H7"/>
    <mergeCell ref="I7:I8"/>
  </mergeCells>
  <printOptions horizontalCentered="1"/>
  <pageMargins left="0.23622047244094491" right="0.23622047244094491" top="0.74803149606299213" bottom="0.74803149606299213" header="0" footer="0"/>
  <pageSetup scale="93" orientation="landscape" horizontalDpi="300" verticalDpi="300" r:id="rId1"/>
  <headerFooter>
    <oddFooter>&amp;R&amp;8Presupuestaria/ &amp;P 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topLeftCell="A10" zoomScaleSheetLayoutView="100" workbookViewId="0">
      <selection activeCell="B5" sqref="B5:I5"/>
    </sheetView>
  </sheetViews>
  <sheetFormatPr baseColWidth="10" defaultRowHeight="15" x14ac:dyDescent="0.25"/>
  <cols>
    <col min="1" max="1" width="2.5703125" style="68" customWidth="1"/>
    <col min="2" max="2" width="2" style="1" customWidth="1"/>
    <col min="3" max="3" width="45.85546875" style="1" customWidth="1"/>
    <col min="4" max="9" width="13.140625" style="1" customWidth="1"/>
    <col min="10" max="10" width="3" customWidth="1"/>
  </cols>
  <sheetData>
    <row r="1" spans="1:9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1:9" x14ac:dyDescent="0.25">
      <c r="B2" s="263" t="s">
        <v>44</v>
      </c>
      <c r="C2" s="263"/>
      <c r="D2" s="263"/>
      <c r="E2" s="263"/>
      <c r="F2" s="263"/>
      <c r="G2" s="263"/>
      <c r="H2" s="263"/>
      <c r="I2" s="263"/>
    </row>
    <row r="3" spans="1:9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1:9" x14ac:dyDescent="0.25">
      <c r="B4" s="263" t="s">
        <v>141</v>
      </c>
      <c r="C4" s="263"/>
      <c r="D4" s="263"/>
      <c r="E4" s="263"/>
      <c r="F4" s="263"/>
      <c r="G4" s="263"/>
      <c r="H4" s="263"/>
      <c r="I4" s="263"/>
    </row>
    <row r="5" spans="1:9" s="68" customFormat="1" x14ac:dyDescent="0.25">
      <c r="B5" s="263" t="s">
        <v>50</v>
      </c>
      <c r="C5" s="263"/>
      <c r="D5" s="263"/>
      <c r="E5" s="263"/>
      <c r="F5" s="263"/>
      <c r="G5" s="263"/>
      <c r="H5" s="263"/>
      <c r="I5" s="263"/>
    </row>
    <row r="6" spans="1:9" ht="6.75" customHeight="1" x14ac:dyDescent="0.25">
      <c r="B6" s="90"/>
      <c r="C6" s="90"/>
      <c r="D6" s="90"/>
      <c r="E6" s="90"/>
      <c r="F6" s="90"/>
      <c r="G6" s="90"/>
      <c r="H6" s="90"/>
      <c r="I6" s="90"/>
    </row>
    <row r="7" spans="1:9" x14ac:dyDescent="0.25">
      <c r="B7" s="264" t="s">
        <v>51</v>
      </c>
      <c r="C7" s="264"/>
      <c r="D7" s="266" t="s">
        <v>52</v>
      </c>
      <c r="E7" s="266"/>
      <c r="F7" s="266"/>
      <c r="G7" s="266"/>
      <c r="H7" s="266"/>
      <c r="I7" s="266" t="s">
        <v>53</v>
      </c>
    </row>
    <row r="8" spans="1:9" ht="24" x14ac:dyDescent="0.25">
      <c r="B8" s="265"/>
      <c r="C8" s="265"/>
      <c r="D8" s="70" t="s">
        <v>54</v>
      </c>
      <c r="E8" s="70" t="s">
        <v>55</v>
      </c>
      <c r="F8" s="70" t="s">
        <v>6</v>
      </c>
      <c r="G8" s="70" t="s">
        <v>7</v>
      </c>
      <c r="H8" s="70" t="s">
        <v>56</v>
      </c>
      <c r="I8" s="267"/>
    </row>
    <row r="9" spans="1:9" x14ac:dyDescent="0.25">
      <c r="B9" s="265"/>
      <c r="C9" s="265"/>
      <c r="D9" s="70">
        <v>1</v>
      </c>
      <c r="E9" s="70">
        <v>2</v>
      </c>
      <c r="F9" s="70" t="s">
        <v>57</v>
      </c>
      <c r="G9" s="70">
        <v>4</v>
      </c>
      <c r="H9" s="70">
        <v>5</v>
      </c>
      <c r="I9" s="70" t="s">
        <v>58</v>
      </c>
    </row>
    <row r="10" spans="1:9" x14ac:dyDescent="0.25">
      <c r="B10" s="71"/>
      <c r="C10" s="72"/>
      <c r="D10" s="73"/>
      <c r="E10" s="73"/>
      <c r="F10" s="73"/>
      <c r="G10" s="73"/>
      <c r="H10" s="73"/>
      <c r="I10" s="73"/>
    </row>
    <row r="11" spans="1:9" x14ac:dyDescent="0.25">
      <c r="B11" s="102"/>
      <c r="C11" s="103"/>
      <c r="D11" s="104"/>
      <c r="E11" s="104"/>
      <c r="F11" s="104"/>
      <c r="G11" s="104"/>
      <c r="H11" s="104"/>
      <c r="I11" s="104"/>
    </row>
    <row r="12" spans="1:9" s="80" customFormat="1" ht="51" customHeight="1" x14ac:dyDescent="0.25">
      <c r="A12" s="77"/>
      <c r="B12" s="102"/>
      <c r="C12" s="79" t="s">
        <v>142</v>
      </c>
      <c r="D12" s="17">
        <v>39143952</v>
      </c>
      <c r="E12" s="17">
        <v>20449593</v>
      </c>
      <c r="F12" s="17">
        <f>D12+E12</f>
        <v>59593545</v>
      </c>
      <c r="G12" s="17">
        <v>46797508</v>
      </c>
      <c r="H12" s="17">
        <v>44962385</v>
      </c>
      <c r="I12" s="17">
        <f>F12-G12</f>
        <v>12796037</v>
      </c>
    </row>
    <row r="13" spans="1:9" s="80" customFormat="1" ht="51" customHeight="1" x14ac:dyDescent="0.25">
      <c r="A13" s="77"/>
      <c r="B13" s="105"/>
      <c r="C13" s="106" t="s">
        <v>143</v>
      </c>
      <c r="D13" s="17">
        <v>9999996</v>
      </c>
      <c r="E13" s="17">
        <v>0</v>
      </c>
      <c r="F13" s="17">
        <f>D13+E13</f>
        <v>9999996</v>
      </c>
      <c r="G13" s="17">
        <v>0</v>
      </c>
      <c r="H13" s="17">
        <v>0</v>
      </c>
      <c r="I13" s="17">
        <f>F13-G13</f>
        <v>9999996</v>
      </c>
    </row>
    <row r="14" spans="1:9" s="80" customFormat="1" ht="51" customHeight="1" x14ac:dyDescent="0.25">
      <c r="A14" s="77"/>
      <c r="B14" s="105"/>
      <c r="C14" s="79" t="s">
        <v>144</v>
      </c>
      <c r="D14" s="17">
        <v>0</v>
      </c>
      <c r="E14" s="17">
        <v>0</v>
      </c>
      <c r="F14" s="17">
        <f>D14+E14</f>
        <v>0</v>
      </c>
      <c r="G14" s="17">
        <v>0</v>
      </c>
      <c r="H14" s="17">
        <v>0</v>
      </c>
      <c r="I14" s="17">
        <f>F14-G14</f>
        <v>0</v>
      </c>
    </row>
    <row r="15" spans="1:9" s="80" customFormat="1" ht="51" customHeight="1" x14ac:dyDescent="0.25">
      <c r="A15" s="77"/>
      <c r="B15" s="105"/>
      <c r="C15" s="79" t="s">
        <v>103</v>
      </c>
      <c r="D15" s="17">
        <v>0</v>
      </c>
      <c r="E15" s="17">
        <v>0</v>
      </c>
      <c r="F15" s="17">
        <f>D15+E15</f>
        <v>0</v>
      </c>
      <c r="G15" s="17">
        <v>0</v>
      </c>
      <c r="H15" s="17">
        <v>0</v>
      </c>
      <c r="I15" s="17">
        <f>F15-G15</f>
        <v>0</v>
      </c>
    </row>
    <row r="16" spans="1:9" s="80" customFormat="1" ht="51" customHeight="1" x14ac:dyDescent="0.25">
      <c r="A16" s="77"/>
      <c r="B16" s="105"/>
      <c r="C16" s="79" t="s">
        <v>129</v>
      </c>
      <c r="D16" s="17">
        <v>0</v>
      </c>
      <c r="E16" s="17">
        <v>0</v>
      </c>
      <c r="F16" s="17">
        <f>D16+E16</f>
        <v>0</v>
      </c>
      <c r="G16" s="17">
        <v>0</v>
      </c>
      <c r="H16" s="17">
        <v>0</v>
      </c>
      <c r="I16" s="17">
        <f>F16-G16</f>
        <v>0</v>
      </c>
    </row>
    <row r="17" spans="1:9" x14ac:dyDescent="0.25">
      <c r="B17" s="105"/>
      <c r="C17" s="79"/>
      <c r="D17" s="17"/>
      <c r="E17" s="17"/>
      <c r="F17" s="17"/>
      <c r="G17" s="17"/>
      <c r="H17" s="17"/>
      <c r="I17" s="17"/>
    </row>
    <row r="18" spans="1:9" x14ac:dyDescent="0.25">
      <c r="B18" s="105"/>
      <c r="C18" s="79"/>
      <c r="D18" s="17"/>
      <c r="E18" s="17"/>
      <c r="F18" s="17"/>
      <c r="G18" s="17"/>
      <c r="H18" s="17"/>
      <c r="I18" s="17"/>
    </row>
    <row r="19" spans="1:9" s="85" customFormat="1" x14ac:dyDescent="0.25">
      <c r="A19" s="81"/>
      <c r="B19" s="107"/>
      <c r="C19" s="83"/>
      <c r="D19" s="84"/>
      <c r="E19" s="84"/>
      <c r="F19" s="84"/>
      <c r="G19" s="84"/>
      <c r="H19" s="84"/>
      <c r="I19" s="84"/>
    </row>
    <row r="20" spans="1:9" x14ac:dyDescent="0.25">
      <c r="B20" s="107"/>
      <c r="C20" s="83" t="s">
        <v>68</v>
      </c>
      <c r="D20" s="86">
        <f t="shared" ref="D20:I20" si="0">SUM(D12:D19)</f>
        <v>49143948</v>
      </c>
      <c r="E20" s="86">
        <f t="shared" si="0"/>
        <v>20449593</v>
      </c>
      <c r="F20" s="86">
        <f t="shared" si="0"/>
        <v>69593541</v>
      </c>
      <c r="G20" s="86">
        <f t="shared" si="0"/>
        <v>46797508</v>
      </c>
      <c r="H20" s="86">
        <f t="shared" si="0"/>
        <v>44962385</v>
      </c>
      <c r="I20" s="86">
        <f t="shared" si="0"/>
        <v>22796033</v>
      </c>
    </row>
    <row r="21" spans="1:9" x14ac:dyDescent="0.25">
      <c r="B21" s="87"/>
      <c r="C21" s="87"/>
      <c r="D21" s="108" t="s">
        <v>141</v>
      </c>
      <c r="E21" s="88"/>
      <c r="F21" s="88"/>
      <c r="G21" s="88"/>
      <c r="H21" s="88"/>
      <c r="I21" s="88"/>
    </row>
    <row r="22" spans="1:9" x14ac:dyDescent="0.25">
      <c r="D22" s="89"/>
      <c r="E22" s="89"/>
      <c r="F22" s="89"/>
      <c r="G22" s="89"/>
      <c r="H22" s="89"/>
      <c r="I22" s="89"/>
    </row>
    <row r="24" spans="1:9" x14ac:dyDescent="0.25">
      <c r="D24" s="89"/>
      <c r="E24" s="89"/>
      <c r="F24" s="89"/>
      <c r="G24" s="89"/>
      <c r="H24" s="89"/>
      <c r="I24" s="89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" footer="0"/>
  <pageSetup orientation="landscape" horizontalDpi="300" verticalDpi="300" r:id="rId1"/>
  <headerFooter>
    <oddFooter>&amp;R&amp;8Presupuestaria/ &amp;P 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SheetLayoutView="100" workbookViewId="0">
      <selection activeCell="B5" sqref="B5:I5"/>
    </sheetView>
  </sheetViews>
  <sheetFormatPr baseColWidth="10" defaultRowHeight="15" x14ac:dyDescent="0.25"/>
  <cols>
    <col min="1" max="1" width="2.28515625" style="68" customWidth="1"/>
    <col min="2" max="2" width="3.28515625" style="1" customWidth="1"/>
    <col min="3" max="3" width="52.5703125" style="1" customWidth="1"/>
    <col min="4" max="9" width="13.140625" style="1" customWidth="1"/>
    <col min="10" max="10" width="2.7109375" style="68" customWidth="1"/>
  </cols>
  <sheetData>
    <row r="1" spans="2:9" ht="18.75" customHeight="1" x14ac:dyDescent="0.25">
      <c r="B1" s="263" t="s">
        <v>47</v>
      </c>
      <c r="C1" s="263"/>
      <c r="D1" s="263"/>
      <c r="E1" s="263"/>
      <c r="F1" s="263"/>
      <c r="G1" s="263"/>
      <c r="H1" s="263"/>
      <c r="I1" s="263"/>
    </row>
    <row r="2" spans="2:9" x14ac:dyDescent="0.25">
      <c r="B2" s="263" t="s">
        <v>44</v>
      </c>
      <c r="C2" s="263"/>
      <c r="D2" s="263"/>
      <c r="E2" s="263"/>
      <c r="F2" s="263"/>
      <c r="G2" s="263"/>
      <c r="H2" s="263"/>
      <c r="I2" s="263"/>
    </row>
    <row r="3" spans="2:9" x14ac:dyDescent="0.25">
      <c r="B3" s="263" t="s">
        <v>48</v>
      </c>
      <c r="C3" s="263"/>
      <c r="D3" s="263"/>
      <c r="E3" s="263"/>
      <c r="F3" s="263"/>
      <c r="G3" s="263"/>
      <c r="H3" s="263"/>
      <c r="I3" s="263"/>
    </row>
    <row r="4" spans="2:9" x14ac:dyDescent="0.25">
      <c r="B4" s="263" t="s">
        <v>145</v>
      </c>
      <c r="C4" s="263"/>
      <c r="D4" s="263"/>
      <c r="E4" s="263"/>
      <c r="F4" s="263"/>
      <c r="G4" s="263"/>
      <c r="H4" s="263"/>
      <c r="I4" s="263"/>
    </row>
    <row r="5" spans="2:9" x14ac:dyDescent="0.25">
      <c r="B5" s="263" t="s">
        <v>50</v>
      </c>
      <c r="C5" s="263"/>
      <c r="D5" s="263"/>
      <c r="E5" s="263"/>
      <c r="F5" s="263"/>
      <c r="G5" s="263"/>
      <c r="H5" s="263"/>
      <c r="I5" s="263"/>
    </row>
    <row r="6" spans="2:9" x14ac:dyDescent="0.25">
      <c r="B6" s="264" t="s">
        <v>51</v>
      </c>
      <c r="C6" s="264"/>
      <c r="D6" s="266" t="s">
        <v>71</v>
      </c>
      <c r="E6" s="266"/>
      <c r="F6" s="266"/>
      <c r="G6" s="266"/>
      <c r="H6" s="266"/>
      <c r="I6" s="266" t="s">
        <v>53</v>
      </c>
    </row>
    <row r="7" spans="2:9" ht="24" x14ac:dyDescent="0.25">
      <c r="B7" s="265"/>
      <c r="C7" s="265"/>
      <c r="D7" s="70" t="s">
        <v>54</v>
      </c>
      <c r="E7" s="70" t="s">
        <v>55</v>
      </c>
      <c r="F7" s="70" t="s">
        <v>6</v>
      </c>
      <c r="G7" s="70" t="s">
        <v>7</v>
      </c>
      <c r="H7" s="70" t="s">
        <v>56</v>
      </c>
      <c r="I7" s="267"/>
    </row>
    <row r="8" spans="2:9" x14ac:dyDescent="0.25">
      <c r="B8" s="265"/>
      <c r="C8" s="265"/>
      <c r="D8" s="70">
        <v>1</v>
      </c>
      <c r="E8" s="70">
        <v>2</v>
      </c>
      <c r="F8" s="70" t="s">
        <v>57</v>
      </c>
      <c r="G8" s="70">
        <v>4</v>
      </c>
      <c r="H8" s="70">
        <v>5</v>
      </c>
      <c r="I8" s="70" t="s">
        <v>58</v>
      </c>
    </row>
    <row r="9" spans="2:9" x14ac:dyDescent="0.25">
      <c r="B9" s="102"/>
      <c r="C9" s="109"/>
      <c r="D9" s="110"/>
      <c r="E9" s="110"/>
      <c r="F9" s="110"/>
      <c r="G9" s="110"/>
      <c r="H9" s="110"/>
      <c r="I9" s="110"/>
    </row>
    <row r="10" spans="2:9" x14ac:dyDescent="0.25">
      <c r="B10" s="111"/>
      <c r="C10" s="112"/>
      <c r="D10" s="113"/>
      <c r="E10" s="113"/>
      <c r="F10" s="113"/>
      <c r="G10" s="113"/>
      <c r="H10" s="113"/>
      <c r="I10" s="113"/>
    </row>
    <row r="11" spans="2:9" x14ac:dyDescent="0.25">
      <c r="B11" s="111"/>
      <c r="C11" s="114" t="s">
        <v>146</v>
      </c>
      <c r="D11" s="115">
        <v>0</v>
      </c>
      <c r="E11" s="115">
        <v>0</v>
      </c>
      <c r="F11" s="115">
        <f>D11+E11</f>
        <v>0</v>
      </c>
      <c r="G11" s="115">
        <v>0</v>
      </c>
      <c r="H11" s="115">
        <v>0</v>
      </c>
      <c r="I11" s="115">
        <f>F11-G11</f>
        <v>0</v>
      </c>
    </row>
    <row r="12" spans="2:9" x14ac:dyDescent="0.25">
      <c r="B12" s="111"/>
      <c r="C12" s="114" t="s">
        <v>147</v>
      </c>
      <c r="D12" s="115">
        <v>0</v>
      </c>
      <c r="E12" s="115">
        <v>0</v>
      </c>
      <c r="F12" s="115">
        <f t="shared" ref="F12:F20" si="0">D12+E12</f>
        <v>0</v>
      </c>
      <c r="G12" s="115">
        <v>0</v>
      </c>
      <c r="H12" s="115">
        <v>0</v>
      </c>
      <c r="I12" s="115">
        <f t="shared" ref="I12:I20" si="1">F12-G12</f>
        <v>0</v>
      </c>
    </row>
    <row r="13" spans="2:9" x14ac:dyDescent="0.25">
      <c r="B13" s="111"/>
      <c r="C13" s="114" t="s">
        <v>148</v>
      </c>
      <c r="D13" s="115">
        <v>0</v>
      </c>
      <c r="E13" s="115">
        <v>0</v>
      </c>
      <c r="F13" s="115">
        <f t="shared" si="0"/>
        <v>0</v>
      </c>
      <c r="G13" s="115">
        <v>0</v>
      </c>
      <c r="H13" s="115">
        <v>0</v>
      </c>
      <c r="I13" s="115">
        <f t="shared" si="1"/>
        <v>0</v>
      </c>
    </row>
    <row r="14" spans="2:9" x14ac:dyDescent="0.25">
      <c r="B14" s="111"/>
      <c r="C14" s="114" t="s">
        <v>149</v>
      </c>
      <c r="D14" s="115">
        <v>0</v>
      </c>
      <c r="E14" s="115">
        <v>0</v>
      </c>
      <c r="F14" s="115">
        <f t="shared" si="0"/>
        <v>0</v>
      </c>
      <c r="G14" s="115">
        <v>0</v>
      </c>
      <c r="H14" s="115">
        <v>0</v>
      </c>
      <c r="I14" s="115">
        <f t="shared" si="1"/>
        <v>0</v>
      </c>
    </row>
    <row r="15" spans="2:9" x14ac:dyDescent="0.25">
      <c r="B15" s="111"/>
      <c r="C15" s="114" t="s">
        <v>150</v>
      </c>
      <c r="D15" s="115">
        <v>0</v>
      </c>
      <c r="E15" s="115">
        <v>0</v>
      </c>
      <c r="F15" s="115">
        <f t="shared" si="0"/>
        <v>0</v>
      </c>
      <c r="G15" s="115">
        <v>0</v>
      </c>
      <c r="H15" s="115">
        <v>0</v>
      </c>
      <c r="I15" s="115">
        <f t="shared" si="1"/>
        <v>0</v>
      </c>
    </row>
    <row r="16" spans="2:9" x14ac:dyDescent="0.25">
      <c r="B16" s="111"/>
      <c r="C16" s="114" t="s">
        <v>151</v>
      </c>
      <c r="D16" s="115">
        <v>0</v>
      </c>
      <c r="E16" s="115">
        <v>0</v>
      </c>
      <c r="F16" s="115">
        <f t="shared" si="0"/>
        <v>0</v>
      </c>
      <c r="G16" s="115">
        <v>0</v>
      </c>
      <c r="H16" s="115">
        <v>0</v>
      </c>
      <c r="I16" s="115">
        <f t="shared" si="1"/>
        <v>0</v>
      </c>
    </row>
    <row r="17" spans="1:10" x14ac:dyDescent="0.25">
      <c r="B17" s="111"/>
      <c r="C17" s="114" t="s">
        <v>152</v>
      </c>
      <c r="D17" s="115">
        <v>0</v>
      </c>
      <c r="E17" s="115">
        <v>0</v>
      </c>
      <c r="F17" s="115">
        <f t="shared" si="0"/>
        <v>0</v>
      </c>
      <c r="G17" s="115">
        <v>0</v>
      </c>
      <c r="H17" s="115">
        <v>0</v>
      </c>
      <c r="I17" s="115">
        <f t="shared" si="1"/>
        <v>0</v>
      </c>
    </row>
    <row r="18" spans="1:10" x14ac:dyDescent="0.25">
      <c r="B18" s="111"/>
      <c r="C18" s="114" t="s">
        <v>153</v>
      </c>
      <c r="D18" s="115">
        <v>0</v>
      </c>
      <c r="E18" s="115">
        <v>0</v>
      </c>
      <c r="F18" s="115">
        <f t="shared" si="0"/>
        <v>0</v>
      </c>
      <c r="G18" s="115">
        <v>0</v>
      </c>
      <c r="H18" s="115">
        <v>0</v>
      </c>
      <c r="I18" s="115">
        <f t="shared" si="1"/>
        <v>0</v>
      </c>
    </row>
    <row r="19" spans="1:10" x14ac:dyDescent="0.25">
      <c r="B19" s="111"/>
      <c r="C19" s="114" t="s">
        <v>154</v>
      </c>
      <c r="D19" s="115">
        <v>0</v>
      </c>
      <c r="E19" s="115">
        <v>0</v>
      </c>
      <c r="F19" s="115">
        <f t="shared" si="0"/>
        <v>0</v>
      </c>
      <c r="G19" s="115">
        <v>0</v>
      </c>
      <c r="H19" s="115">
        <v>0</v>
      </c>
      <c r="I19" s="115">
        <f t="shared" si="1"/>
        <v>0</v>
      </c>
    </row>
    <row r="20" spans="1:10" x14ac:dyDescent="0.25">
      <c r="B20" s="111"/>
      <c r="C20" s="114" t="s">
        <v>155</v>
      </c>
      <c r="D20" s="115">
        <v>49143948</v>
      </c>
      <c r="E20" s="115">
        <v>20449593</v>
      </c>
      <c r="F20" s="115">
        <f t="shared" si="0"/>
        <v>69593541</v>
      </c>
      <c r="G20" s="115">
        <v>46797508</v>
      </c>
      <c r="H20" s="115">
        <v>0</v>
      </c>
      <c r="I20" s="115">
        <f t="shared" si="1"/>
        <v>22796033</v>
      </c>
    </row>
    <row r="21" spans="1:10" x14ac:dyDescent="0.25">
      <c r="B21" s="111"/>
      <c r="C21" s="114"/>
      <c r="D21" s="115"/>
      <c r="E21" s="115"/>
      <c r="F21" s="115"/>
      <c r="G21" s="115"/>
      <c r="H21" s="115"/>
      <c r="I21" s="115"/>
    </row>
    <row r="22" spans="1:10" x14ac:dyDescent="0.25">
      <c r="B22" s="111"/>
      <c r="C22" s="114"/>
      <c r="D22" s="115"/>
      <c r="E22" s="115"/>
      <c r="F22" s="115"/>
      <c r="G22" s="115"/>
      <c r="H22" s="115"/>
      <c r="I22" s="115"/>
    </row>
    <row r="23" spans="1:10" x14ac:dyDescent="0.25">
      <c r="B23" s="111"/>
      <c r="C23" s="114"/>
      <c r="D23" s="115"/>
      <c r="E23" s="115"/>
      <c r="F23" s="115"/>
      <c r="G23" s="115"/>
      <c r="H23" s="115"/>
      <c r="I23" s="115"/>
    </row>
    <row r="24" spans="1:10" x14ac:dyDescent="0.25">
      <c r="B24" s="111"/>
      <c r="C24" s="114"/>
      <c r="D24" s="115"/>
      <c r="E24" s="115"/>
      <c r="F24" s="115"/>
      <c r="G24" s="115"/>
      <c r="H24" s="115"/>
      <c r="I24" s="115"/>
    </row>
    <row r="25" spans="1:10" x14ac:dyDescent="0.25">
      <c r="B25" s="111"/>
      <c r="C25" s="114"/>
      <c r="D25" s="115"/>
      <c r="E25" s="115"/>
      <c r="F25" s="115"/>
      <c r="G25" s="115"/>
      <c r="H25" s="115"/>
      <c r="I25" s="115"/>
    </row>
    <row r="26" spans="1:10" x14ac:dyDescent="0.25">
      <c r="B26" s="111"/>
      <c r="C26" s="116"/>
      <c r="D26" s="117"/>
      <c r="E26" s="117"/>
      <c r="F26" s="117"/>
      <c r="G26" s="117"/>
      <c r="H26" s="117"/>
      <c r="I26" s="117"/>
    </row>
    <row r="27" spans="1:10" x14ac:dyDescent="0.25">
      <c r="B27" s="111"/>
      <c r="C27" s="116"/>
      <c r="D27" s="117"/>
      <c r="E27" s="117"/>
      <c r="F27" s="117"/>
      <c r="G27" s="117"/>
      <c r="H27" s="117"/>
      <c r="I27" s="117"/>
    </row>
    <row r="28" spans="1:10" x14ac:dyDescent="0.25">
      <c r="B28" s="111"/>
      <c r="C28" s="116"/>
      <c r="D28" s="117"/>
      <c r="E28" s="117"/>
      <c r="F28" s="117"/>
      <c r="G28" s="117"/>
      <c r="H28" s="117"/>
      <c r="I28" s="117"/>
    </row>
    <row r="29" spans="1:10" x14ac:dyDescent="0.25">
      <c r="B29" s="111"/>
      <c r="C29" s="116"/>
      <c r="D29" s="117"/>
      <c r="E29" s="117"/>
      <c r="F29" s="117"/>
      <c r="G29" s="117"/>
      <c r="H29" s="117"/>
      <c r="I29" s="117"/>
    </row>
    <row r="30" spans="1:10" x14ac:dyDescent="0.25">
      <c r="B30" s="111"/>
      <c r="C30" s="116"/>
      <c r="D30" s="117"/>
      <c r="E30" s="117"/>
      <c r="F30" s="117"/>
      <c r="G30" s="117"/>
      <c r="H30" s="117"/>
      <c r="I30" s="117"/>
    </row>
    <row r="31" spans="1:10" x14ac:dyDescent="0.25">
      <c r="B31" s="111"/>
      <c r="C31" s="116"/>
      <c r="D31" s="117"/>
      <c r="E31" s="117"/>
      <c r="F31" s="117"/>
      <c r="G31" s="117"/>
      <c r="H31" s="117"/>
      <c r="I31" s="117"/>
    </row>
    <row r="32" spans="1:10" s="85" customFormat="1" x14ac:dyDescent="0.25">
      <c r="A32" s="81"/>
      <c r="B32" s="111"/>
      <c r="C32" s="116"/>
      <c r="D32" s="117"/>
      <c r="E32" s="117"/>
      <c r="F32" s="117"/>
      <c r="G32" s="117"/>
      <c r="H32" s="117"/>
      <c r="I32" s="117"/>
      <c r="J32" s="81"/>
    </row>
    <row r="33" spans="2:9" x14ac:dyDescent="0.25">
      <c r="B33" s="118"/>
      <c r="C33" s="119" t="s">
        <v>156</v>
      </c>
      <c r="D33" s="120">
        <f t="shared" ref="D33:I33" si="2">SUM(D11:D32)</f>
        <v>49143948</v>
      </c>
      <c r="E33" s="120">
        <f t="shared" si="2"/>
        <v>20449593</v>
      </c>
      <c r="F33" s="120">
        <f t="shared" si="2"/>
        <v>69593541</v>
      </c>
      <c r="G33" s="120">
        <f t="shared" si="2"/>
        <v>46797508</v>
      </c>
      <c r="H33" s="120">
        <f t="shared" si="2"/>
        <v>0</v>
      </c>
      <c r="I33" s="120">
        <f t="shared" si="2"/>
        <v>22796033</v>
      </c>
    </row>
    <row r="34" spans="2:9" x14ac:dyDescent="0.25">
      <c r="B34" s="2"/>
      <c r="C34" s="2"/>
      <c r="D34" s="121"/>
      <c r="E34" s="121"/>
      <c r="F34" s="121"/>
      <c r="G34" s="121"/>
      <c r="H34" s="121"/>
      <c r="I34" s="121"/>
    </row>
    <row r="35" spans="2:9" x14ac:dyDescent="0.25">
      <c r="D35" s="89"/>
      <c r="E35" s="89"/>
      <c r="F35" s="89"/>
      <c r="G35" s="89"/>
      <c r="H35" s="89"/>
      <c r="I35" s="89"/>
    </row>
    <row r="36" spans="2:9" x14ac:dyDescent="0.25">
      <c r="D36" s="89"/>
      <c r="E36" s="89"/>
      <c r="F36" s="89"/>
      <c r="G36" s="89"/>
      <c r="H36" s="89"/>
      <c r="I36" s="89"/>
    </row>
  </sheetData>
  <mergeCells count="8">
    <mergeCell ref="B6:C8"/>
    <mergeCell ref="D6:H6"/>
    <mergeCell ref="I6:I7"/>
    <mergeCell ref="B1:I1"/>
    <mergeCell ref="B2:I2"/>
    <mergeCell ref="B3:I3"/>
    <mergeCell ref="B4:I4"/>
    <mergeCell ref="B5:I5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 &amp;P 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SheetLayoutView="100" workbookViewId="0">
      <selection activeCell="C17" sqref="C17"/>
    </sheetView>
  </sheetViews>
  <sheetFormatPr baseColWidth="10" defaultRowHeight="15" x14ac:dyDescent="0.25"/>
  <cols>
    <col min="1" max="1" width="2.28515625" style="68" customWidth="1"/>
    <col min="2" max="2" width="3.28515625" style="1" customWidth="1"/>
    <col min="3" max="3" width="52.5703125" style="1" customWidth="1"/>
    <col min="4" max="9" width="13.140625" style="1" customWidth="1"/>
    <col min="10" max="10" width="2.7109375" style="68" customWidth="1"/>
  </cols>
  <sheetData>
    <row r="1" spans="1:19" ht="20.25" customHeight="1" x14ac:dyDescent="0.25">
      <c r="A1" s="122"/>
      <c r="B1" s="263" t="s">
        <v>47</v>
      </c>
      <c r="C1" s="263"/>
      <c r="D1" s="263"/>
      <c r="E1" s="263"/>
      <c r="F1" s="263"/>
      <c r="G1" s="263"/>
      <c r="H1" s="263"/>
      <c r="I1" s="263"/>
      <c r="J1" s="122"/>
      <c r="L1" s="280"/>
      <c r="M1" s="280"/>
      <c r="N1" s="280"/>
      <c r="O1" s="280"/>
      <c r="P1" s="280"/>
      <c r="Q1" s="280"/>
      <c r="R1" s="280"/>
      <c r="S1" s="280"/>
    </row>
    <row r="2" spans="1:19" x14ac:dyDescent="0.25">
      <c r="A2" s="122"/>
      <c r="B2" s="263" t="s">
        <v>44</v>
      </c>
      <c r="C2" s="263"/>
      <c r="D2" s="263"/>
      <c r="E2" s="263"/>
      <c r="F2" s="263"/>
      <c r="G2" s="263"/>
      <c r="H2" s="263"/>
      <c r="I2" s="263"/>
      <c r="J2" s="122"/>
      <c r="L2" s="280"/>
      <c r="M2" s="280"/>
      <c r="N2" s="280"/>
      <c r="O2" s="280"/>
      <c r="P2" s="280"/>
      <c r="Q2" s="280"/>
      <c r="R2" s="280"/>
      <c r="S2" s="280"/>
    </row>
    <row r="3" spans="1:19" x14ac:dyDescent="0.25">
      <c r="A3" s="122"/>
      <c r="B3" s="263" t="s">
        <v>48</v>
      </c>
      <c r="C3" s="263"/>
      <c r="D3" s="263"/>
      <c r="E3" s="263"/>
      <c r="F3" s="263"/>
      <c r="G3" s="263"/>
      <c r="H3" s="263"/>
      <c r="I3" s="263"/>
      <c r="J3" s="122"/>
      <c r="L3" s="280"/>
      <c r="M3" s="280"/>
      <c r="N3" s="280"/>
      <c r="O3" s="280"/>
      <c r="P3" s="280"/>
      <c r="Q3" s="280"/>
      <c r="R3" s="280"/>
      <c r="S3" s="280"/>
    </row>
    <row r="4" spans="1:19" x14ac:dyDescent="0.25">
      <c r="A4" s="122"/>
      <c r="B4" s="263" t="s">
        <v>145</v>
      </c>
      <c r="C4" s="263"/>
      <c r="D4" s="263"/>
      <c r="E4" s="263"/>
      <c r="F4" s="263"/>
      <c r="G4" s="263"/>
      <c r="H4" s="263"/>
      <c r="I4" s="263"/>
      <c r="J4" s="122"/>
      <c r="L4" s="280"/>
      <c r="M4" s="280"/>
      <c r="N4" s="280"/>
      <c r="O4" s="280"/>
      <c r="P4" s="280"/>
      <c r="Q4" s="280"/>
      <c r="R4" s="280"/>
      <c r="S4" s="280"/>
    </row>
    <row r="5" spans="1:19" x14ac:dyDescent="0.25">
      <c r="A5" s="122"/>
      <c r="B5" s="263" t="s">
        <v>50</v>
      </c>
      <c r="C5" s="263"/>
      <c r="D5" s="263"/>
      <c r="E5" s="263"/>
      <c r="F5" s="263"/>
      <c r="G5" s="263"/>
      <c r="H5" s="263"/>
      <c r="I5" s="263"/>
      <c r="J5" s="122"/>
    </row>
    <row r="6" spans="1:19" x14ac:dyDescent="0.25">
      <c r="B6" s="264" t="s">
        <v>51</v>
      </c>
      <c r="C6" s="264"/>
      <c r="D6" s="266" t="s">
        <v>71</v>
      </c>
      <c r="E6" s="266"/>
      <c r="F6" s="266"/>
      <c r="G6" s="266"/>
      <c r="H6" s="266"/>
      <c r="I6" s="266" t="s">
        <v>53</v>
      </c>
    </row>
    <row r="7" spans="1:19" ht="24" x14ac:dyDescent="0.25">
      <c r="B7" s="265"/>
      <c r="C7" s="265"/>
      <c r="D7" s="70" t="s">
        <v>54</v>
      </c>
      <c r="E7" s="70" t="s">
        <v>55</v>
      </c>
      <c r="F7" s="70" t="s">
        <v>6</v>
      </c>
      <c r="G7" s="70" t="s">
        <v>7</v>
      </c>
      <c r="H7" s="70" t="s">
        <v>56</v>
      </c>
      <c r="I7" s="267"/>
    </row>
    <row r="8" spans="1:19" x14ac:dyDescent="0.25">
      <c r="B8" s="265"/>
      <c r="C8" s="265"/>
      <c r="D8" s="70">
        <v>1</v>
      </c>
      <c r="E8" s="70">
        <v>2</v>
      </c>
      <c r="F8" s="70" t="s">
        <v>57</v>
      </c>
      <c r="G8" s="70">
        <v>4</v>
      </c>
      <c r="H8" s="70">
        <v>5</v>
      </c>
      <c r="I8" s="70" t="s">
        <v>58</v>
      </c>
    </row>
    <row r="9" spans="1:19" x14ac:dyDescent="0.25">
      <c r="B9" s="102"/>
      <c r="C9" s="109"/>
      <c r="D9" s="110"/>
      <c r="E9" s="110"/>
      <c r="F9" s="110"/>
      <c r="G9" s="110"/>
      <c r="H9" s="110"/>
      <c r="I9" s="110"/>
    </row>
    <row r="10" spans="1:19" x14ac:dyDescent="0.25">
      <c r="B10" s="123"/>
      <c r="C10" s="124"/>
      <c r="D10" s="125"/>
      <c r="E10" s="125"/>
      <c r="F10" s="125"/>
      <c r="G10" s="125"/>
      <c r="H10" s="125"/>
      <c r="I10" s="125"/>
    </row>
    <row r="11" spans="1:19" x14ac:dyDescent="0.25">
      <c r="B11" s="123"/>
      <c r="C11" s="114" t="s">
        <v>157</v>
      </c>
      <c r="D11" s="115">
        <f t="shared" ref="D11:I11" si="0">SUM(D13:D14)</f>
        <v>49143948</v>
      </c>
      <c r="E11" s="115">
        <f t="shared" si="0"/>
        <v>20449593</v>
      </c>
      <c r="F11" s="115">
        <f t="shared" si="0"/>
        <v>69593541</v>
      </c>
      <c r="G11" s="115">
        <f t="shared" si="0"/>
        <v>46797508</v>
      </c>
      <c r="H11" s="115">
        <f t="shared" si="0"/>
        <v>44962385</v>
      </c>
      <c r="I11" s="115">
        <f t="shared" si="0"/>
        <v>22796033</v>
      </c>
    </row>
    <row r="12" spans="1:19" x14ac:dyDescent="0.25">
      <c r="B12" s="123"/>
      <c r="C12" s="114"/>
      <c r="D12" s="115"/>
      <c r="E12" s="115"/>
      <c r="F12" s="115"/>
      <c r="G12" s="115"/>
      <c r="H12" s="115"/>
      <c r="I12" s="115"/>
    </row>
    <row r="13" spans="1:19" x14ac:dyDescent="0.25">
      <c r="B13" s="123"/>
      <c r="C13" s="126" t="s">
        <v>158</v>
      </c>
      <c r="D13" s="115">
        <v>0</v>
      </c>
      <c r="E13" s="115">
        <v>0</v>
      </c>
      <c r="F13" s="115">
        <f>D13+E13</f>
        <v>0</v>
      </c>
      <c r="G13" s="115">
        <v>0</v>
      </c>
      <c r="H13" s="115">
        <v>0</v>
      </c>
      <c r="I13" s="115">
        <f>F13-G13</f>
        <v>0</v>
      </c>
    </row>
    <row r="14" spans="1:19" x14ac:dyDescent="0.25">
      <c r="B14" s="123"/>
      <c r="C14" s="126" t="s">
        <v>159</v>
      </c>
      <c r="D14" s="115">
        <v>49143948</v>
      </c>
      <c r="E14" s="115">
        <v>20449593</v>
      </c>
      <c r="F14" s="115">
        <f>D14+E14</f>
        <v>69593541</v>
      </c>
      <c r="G14" s="115">
        <v>46797508</v>
      </c>
      <c r="H14" s="115">
        <v>44962385</v>
      </c>
      <c r="I14" s="115">
        <f>F14-G14</f>
        <v>22796033</v>
      </c>
    </row>
    <row r="15" spans="1:19" x14ac:dyDescent="0.25">
      <c r="B15" s="123"/>
      <c r="C15" s="114"/>
      <c r="D15" s="115"/>
      <c r="E15" s="115"/>
      <c r="F15" s="115"/>
      <c r="G15" s="115"/>
      <c r="H15" s="115"/>
      <c r="I15" s="115"/>
    </row>
    <row r="16" spans="1:19" x14ac:dyDescent="0.25">
      <c r="B16" s="123"/>
      <c r="C16" s="114" t="s">
        <v>160</v>
      </c>
      <c r="D16" s="115">
        <v>0</v>
      </c>
      <c r="E16" s="115">
        <v>0</v>
      </c>
      <c r="F16" s="115">
        <f>D16+E16</f>
        <v>0</v>
      </c>
      <c r="G16" s="115">
        <v>0</v>
      </c>
      <c r="H16" s="115">
        <v>0</v>
      </c>
      <c r="I16" s="115">
        <f>F16-G16</f>
        <v>0</v>
      </c>
    </row>
    <row r="17" spans="1:10" x14ac:dyDescent="0.25">
      <c r="B17" s="123"/>
      <c r="C17" s="114"/>
      <c r="D17" s="115"/>
      <c r="E17" s="115"/>
      <c r="F17" s="115"/>
      <c r="G17" s="115"/>
      <c r="H17" s="115"/>
      <c r="I17" s="115"/>
    </row>
    <row r="18" spans="1:10" x14ac:dyDescent="0.25">
      <c r="B18" s="123"/>
      <c r="C18" s="114"/>
      <c r="D18" s="115"/>
      <c r="E18" s="115"/>
      <c r="F18" s="115"/>
      <c r="G18" s="115"/>
      <c r="H18" s="115"/>
      <c r="I18" s="115"/>
    </row>
    <row r="19" spans="1:10" x14ac:dyDescent="0.25">
      <c r="B19" s="123"/>
      <c r="C19" s="114" t="s">
        <v>161</v>
      </c>
      <c r="D19" s="115">
        <v>0</v>
      </c>
      <c r="E19" s="115">
        <v>0</v>
      </c>
      <c r="F19" s="115">
        <f>D19+E19</f>
        <v>0</v>
      </c>
      <c r="G19" s="115">
        <v>0</v>
      </c>
      <c r="H19" s="115">
        <v>0</v>
      </c>
      <c r="I19" s="115">
        <f>F19-G19</f>
        <v>0</v>
      </c>
    </row>
    <row r="20" spans="1:10" x14ac:dyDescent="0.25">
      <c r="B20" s="123"/>
      <c r="C20" s="114"/>
      <c r="D20" s="115"/>
      <c r="E20" s="115"/>
      <c r="F20" s="115"/>
      <c r="G20" s="115"/>
      <c r="H20" s="115"/>
      <c r="I20" s="115"/>
    </row>
    <row r="21" spans="1:10" x14ac:dyDescent="0.25">
      <c r="B21" s="123"/>
      <c r="C21" s="114"/>
      <c r="D21" s="115"/>
      <c r="E21" s="115"/>
      <c r="F21" s="115"/>
      <c r="G21" s="115"/>
      <c r="H21" s="115"/>
      <c r="I21" s="115"/>
    </row>
    <row r="22" spans="1:10" x14ac:dyDescent="0.25">
      <c r="B22" s="123"/>
      <c r="C22" s="114" t="s">
        <v>162</v>
      </c>
      <c r="D22" s="115">
        <v>0</v>
      </c>
      <c r="E22" s="115">
        <v>0</v>
      </c>
      <c r="F22" s="115">
        <f>D22+E22</f>
        <v>0</v>
      </c>
      <c r="G22" s="115">
        <v>0</v>
      </c>
      <c r="H22" s="115">
        <v>0</v>
      </c>
      <c r="I22" s="115">
        <f>F22-G22</f>
        <v>0</v>
      </c>
    </row>
    <row r="23" spans="1:10" x14ac:dyDescent="0.25">
      <c r="B23" s="123"/>
      <c r="C23" s="114"/>
      <c r="D23" s="115"/>
      <c r="E23" s="115"/>
      <c r="F23" s="115"/>
      <c r="G23" s="115"/>
      <c r="H23" s="115"/>
      <c r="I23" s="115"/>
    </row>
    <row r="24" spans="1:10" x14ac:dyDescent="0.25">
      <c r="B24" s="123"/>
      <c r="C24" s="114"/>
      <c r="D24" s="115"/>
      <c r="E24" s="115"/>
      <c r="F24" s="115"/>
      <c r="G24" s="115"/>
      <c r="H24" s="115"/>
      <c r="I24" s="115"/>
    </row>
    <row r="25" spans="1:10" x14ac:dyDescent="0.25">
      <c r="B25" s="123"/>
      <c r="C25" s="114" t="s">
        <v>163</v>
      </c>
      <c r="D25" s="115">
        <v>0</v>
      </c>
      <c r="E25" s="115">
        <v>0</v>
      </c>
      <c r="F25" s="115">
        <f>D25+E25</f>
        <v>0</v>
      </c>
      <c r="G25" s="115">
        <v>0</v>
      </c>
      <c r="H25" s="115">
        <v>0</v>
      </c>
      <c r="I25" s="115">
        <f>F25-G25</f>
        <v>0</v>
      </c>
    </row>
    <row r="26" spans="1:10" x14ac:dyDescent="0.25">
      <c r="B26" s="123"/>
      <c r="C26" s="116"/>
      <c r="D26" s="117"/>
      <c r="E26" s="117"/>
      <c r="F26" s="117"/>
      <c r="G26" s="117"/>
      <c r="H26" s="117"/>
      <c r="I26" s="117"/>
    </row>
    <row r="27" spans="1:10" x14ac:dyDescent="0.25">
      <c r="B27" s="123"/>
      <c r="C27" s="116"/>
      <c r="D27" s="117"/>
      <c r="E27" s="117"/>
      <c r="F27" s="117"/>
      <c r="G27" s="117"/>
      <c r="H27" s="117"/>
      <c r="I27" s="117"/>
    </row>
    <row r="28" spans="1:10" x14ac:dyDescent="0.25">
      <c r="B28" s="123"/>
      <c r="C28" s="116"/>
      <c r="D28" s="117"/>
      <c r="E28" s="117"/>
      <c r="F28" s="117"/>
      <c r="G28" s="117"/>
      <c r="H28" s="117"/>
      <c r="I28" s="117"/>
    </row>
    <row r="29" spans="1:10" x14ac:dyDescent="0.25">
      <c r="B29" s="123"/>
      <c r="C29" s="116"/>
      <c r="D29" s="117"/>
      <c r="E29" s="117"/>
      <c r="F29" s="117"/>
      <c r="G29" s="117"/>
      <c r="H29" s="117"/>
      <c r="I29" s="117"/>
    </row>
    <row r="30" spans="1:10" x14ac:dyDescent="0.25">
      <c r="B30" s="123"/>
      <c r="C30" s="116"/>
      <c r="D30" s="117"/>
      <c r="E30" s="117"/>
      <c r="F30" s="117"/>
      <c r="G30" s="117"/>
      <c r="H30" s="117"/>
      <c r="I30" s="117"/>
    </row>
    <row r="31" spans="1:10" x14ac:dyDescent="0.25">
      <c r="B31" s="123"/>
      <c r="C31" s="116"/>
      <c r="D31" s="117"/>
      <c r="E31" s="117"/>
      <c r="F31" s="117"/>
      <c r="G31" s="117"/>
      <c r="H31" s="117"/>
      <c r="I31" s="117"/>
    </row>
    <row r="32" spans="1:10" s="85" customFormat="1" x14ac:dyDescent="0.25">
      <c r="A32" s="81"/>
      <c r="B32" s="123"/>
      <c r="C32" s="116"/>
      <c r="D32" s="117"/>
      <c r="E32" s="117"/>
      <c r="F32" s="117"/>
      <c r="G32" s="117"/>
      <c r="H32" s="117"/>
      <c r="I32" s="117"/>
      <c r="J32" s="81"/>
    </row>
    <row r="33" spans="2:9" x14ac:dyDescent="0.25">
      <c r="B33" s="127"/>
      <c r="C33" s="119" t="s">
        <v>156</v>
      </c>
      <c r="D33" s="120">
        <f t="shared" ref="D33:I33" si="1">D11+D16+D19+D22+D25</f>
        <v>49143948</v>
      </c>
      <c r="E33" s="120">
        <f t="shared" si="1"/>
        <v>20449593</v>
      </c>
      <c r="F33" s="120">
        <f t="shared" si="1"/>
        <v>69593541</v>
      </c>
      <c r="G33" s="120">
        <f t="shared" si="1"/>
        <v>46797508</v>
      </c>
      <c r="H33" s="120">
        <f t="shared" si="1"/>
        <v>44962385</v>
      </c>
      <c r="I33" s="120">
        <f t="shared" si="1"/>
        <v>22796033</v>
      </c>
    </row>
    <row r="34" spans="2:9" x14ac:dyDescent="0.25">
      <c r="B34" s="2"/>
      <c r="C34" s="2"/>
      <c r="D34" s="121"/>
      <c r="E34" s="121"/>
      <c r="F34" s="121"/>
      <c r="G34" s="121"/>
      <c r="H34" s="121"/>
      <c r="I34" s="121"/>
    </row>
    <row r="35" spans="2:9" x14ac:dyDescent="0.25">
      <c r="D35" s="89"/>
      <c r="E35" s="89"/>
      <c r="F35" s="89"/>
      <c r="G35" s="89"/>
      <c r="H35" s="89"/>
      <c r="I35" s="89"/>
    </row>
    <row r="36" spans="2:9" x14ac:dyDescent="0.25">
      <c r="D36" s="89"/>
      <c r="E36" s="89"/>
      <c r="F36" s="89"/>
      <c r="G36" s="89"/>
      <c r="H36" s="89"/>
      <c r="I36" s="89"/>
    </row>
  </sheetData>
  <mergeCells count="12">
    <mergeCell ref="B1:I1"/>
    <mergeCell ref="L1:S1"/>
    <mergeCell ref="B2:I2"/>
    <mergeCell ref="L2:S2"/>
    <mergeCell ref="B3:I3"/>
    <mergeCell ref="L3:S3"/>
    <mergeCell ref="B4:I4"/>
    <mergeCell ref="L4:S4"/>
    <mergeCell ref="B5:I5"/>
    <mergeCell ref="B6:C8"/>
    <mergeCell ref="D6:H6"/>
    <mergeCell ref="I6:I7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 &amp;P 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13" zoomScaleSheetLayoutView="100" zoomScalePageLayoutView="85" workbookViewId="0">
      <selection activeCell="B5" sqref="B5:I5"/>
    </sheetView>
  </sheetViews>
  <sheetFormatPr baseColWidth="10" defaultRowHeight="15" x14ac:dyDescent="0.25"/>
  <cols>
    <col min="1" max="1" width="2.28515625" style="131" customWidth="1"/>
    <col min="2" max="2" width="3.28515625" style="87" customWidth="1"/>
    <col min="3" max="3" width="52.5703125" style="87" customWidth="1"/>
    <col min="4" max="4" width="13.85546875" style="87" customWidth="1"/>
    <col min="5" max="9" width="12.7109375" style="87" customWidth="1"/>
    <col min="10" max="10" width="2.7109375" style="131" customWidth="1"/>
    <col min="11" max="16384" width="11.42578125" style="132"/>
  </cols>
  <sheetData>
    <row r="1" spans="1:10" s="129" customFormat="1" ht="18.75" customHeight="1" x14ac:dyDescent="0.3">
      <c r="A1" s="128"/>
      <c r="B1" s="281" t="s">
        <v>47</v>
      </c>
      <c r="C1" s="281"/>
      <c r="D1" s="281"/>
      <c r="E1" s="281"/>
      <c r="F1" s="281"/>
      <c r="G1" s="281"/>
      <c r="H1" s="281"/>
      <c r="I1" s="281"/>
      <c r="J1" s="128"/>
    </row>
    <row r="2" spans="1:10" s="129" customFormat="1" ht="15.75" x14ac:dyDescent="0.3">
      <c r="A2" s="128"/>
      <c r="B2" s="281" t="s">
        <v>44</v>
      </c>
      <c r="C2" s="281"/>
      <c r="D2" s="281"/>
      <c r="E2" s="281"/>
      <c r="F2" s="281"/>
      <c r="G2" s="281"/>
      <c r="H2" s="281"/>
      <c r="I2" s="281"/>
      <c r="J2" s="128"/>
    </row>
    <row r="3" spans="1:10" s="129" customFormat="1" ht="15.75" x14ac:dyDescent="0.3">
      <c r="A3" s="128"/>
      <c r="B3" s="281" t="s">
        <v>48</v>
      </c>
      <c r="C3" s="281"/>
      <c r="D3" s="281"/>
      <c r="E3" s="281"/>
      <c r="F3" s="281"/>
      <c r="G3" s="281"/>
      <c r="H3" s="281"/>
      <c r="I3" s="281"/>
      <c r="J3" s="128"/>
    </row>
    <row r="4" spans="1:10" s="129" customFormat="1" ht="15.75" x14ac:dyDescent="0.3">
      <c r="A4" s="128"/>
      <c r="B4" s="281" t="s">
        <v>145</v>
      </c>
      <c r="C4" s="281"/>
      <c r="D4" s="281"/>
      <c r="E4" s="281"/>
      <c r="F4" s="281"/>
      <c r="G4" s="281"/>
      <c r="H4" s="281"/>
      <c r="I4" s="281"/>
      <c r="J4" s="128"/>
    </row>
    <row r="5" spans="1:10" s="129" customFormat="1" ht="15.75" x14ac:dyDescent="0.3">
      <c r="A5" s="128"/>
      <c r="B5" s="281" t="s">
        <v>50</v>
      </c>
      <c r="C5" s="281"/>
      <c r="D5" s="281"/>
      <c r="E5" s="281"/>
      <c r="F5" s="281"/>
      <c r="G5" s="281"/>
      <c r="H5" s="281"/>
      <c r="I5" s="281"/>
      <c r="J5" s="130"/>
    </row>
    <row r="6" spans="1:10" s="131" customFormat="1" ht="8.25" customHeight="1" x14ac:dyDescent="0.25">
      <c r="B6" s="90"/>
      <c r="C6" s="90"/>
      <c r="D6" s="90"/>
      <c r="E6" s="90"/>
      <c r="F6" s="90"/>
      <c r="G6" s="90"/>
      <c r="H6" s="90"/>
      <c r="I6" s="90"/>
    </row>
    <row r="7" spans="1:10" x14ac:dyDescent="0.25">
      <c r="B7" s="282" t="s">
        <v>51</v>
      </c>
      <c r="C7" s="283"/>
      <c r="D7" s="288" t="s">
        <v>71</v>
      </c>
      <c r="E7" s="288"/>
      <c r="F7" s="288"/>
      <c r="G7" s="288"/>
      <c r="H7" s="288"/>
      <c r="I7" s="289" t="s">
        <v>53</v>
      </c>
    </row>
    <row r="8" spans="1:10" ht="51" x14ac:dyDescent="0.25">
      <c r="B8" s="284"/>
      <c r="C8" s="285"/>
      <c r="D8" s="133" t="s">
        <v>54</v>
      </c>
      <c r="E8" s="133" t="s">
        <v>55</v>
      </c>
      <c r="F8" s="133" t="s">
        <v>6</v>
      </c>
      <c r="G8" s="133" t="s">
        <v>7</v>
      </c>
      <c r="H8" s="133" t="s">
        <v>56</v>
      </c>
      <c r="I8" s="290"/>
    </row>
    <row r="9" spans="1:10" x14ac:dyDescent="0.25">
      <c r="B9" s="286"/>
      <c r="C9" s="287"/>
      <c r="D9" s="134">
        <v>1</v>
      </c>
      <c r="E9" s="134">
        <v>2</v>
      </c>
      <c r="F9" s="134" t="s">
        <v>57</v>
      </c>
      <c r="G9" s="134">
        <v>4</v>
      </c>
      <c r="H9" s="134">
        <v>5</v>
      </c>
      <c r="I9" s="135" t="s">
        <v>58</v>
      </c>
    </row>
    <row r="10" spans="1:10" s="140" customFormat="1" ht="15" customHeight="1" x14ac:dyDescent="0.15">
      <c r="A10" s="136"/>
      <c r="B10" s="137"/>
      <c r="C10" s="138"/>
      <c r="D10" s="139"/>
      <c r="E10" s="139"/>
      <c r="F10" s="139"/>
      <c r="G10" s="139"/>
      <c r="H10" s="139"/>
      <c r="I10" s="139"/>
      <c r="J10" s="136"/>
    </row>
    <row r="11" spans="1:10" s="140" customFormat="1" ht="15" customHeight="1" x14ac:dyDescent="0.15">
      <c r="A11" s="136"/>
      <c r="B11" s="141"/>
      <c r="C11" s="142"/>
      <c r="D11" s="143"/>
      <c r="E11" s="143"/>
      <c r="F11" s="143"/>
      <c r="G11" s="143"/>
      <c r="H11" s="143"/>
      <c r="I11" s="143"/>
      <c r="J11" s="136"/>
    </row>
    <row r="12" spans="1:10" s="140" customFormat="1" ht="15" customHeight="1" x14ac:dyDescent="0.15">
      <c r="A12" s="136"/>
      <c r="B12" s="141"/>
      <c r="C12" s="142"/>
      <c r="D12" s="144"/>
      <c r="E12" s="144"/>
      <c r="F12" s="144"/>
      <c r="G12" s="144"/>
      <c r="H12" s="144"/>
      <c r="I12" s="145"/>
      <c r="J12" s="136"/>
    </row>
    <row r="13" spans="1:10" s="150" customFormat="1" ht="35.25" customHeight="1" x14ac:dyDescent="0.25">
      <c r="A13" s="146"/>
      <c r="B13" s="147"/>
      <c r="C13" s="148" t="s">
        <v>164</v>
      </c>
      <c r="D13" s="149">
        <v>49143948</v>
      </c>
      <c r="E13" s="149">
        <v>20449593</v>
      </c>
      <c r="F13" s="149">
        <v>69593541</v>
      </c>
      <c r="G13" s="149">
        <v>46797508</v>
      </c>
      <c r="H13" s="149">
        <v>44962385</v>
      </c>
      <c r="I13" s="149">
        <f>+F13-G13</f>
        <v>22796033</v>
      </c>
      <c r="J13" s="146"/>
    </row>
    <row r="14" spans="1:10" s="150" customFormat="1" ht="35.25" customHeight="1" x14ac:dyDescent="0.25">
      <c r="A14" s="146"/>
      <c r="B14" s="147"/>
      <c r="C14" s="151" t="s">
        <v>165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6"/>
    </row>
    <row r="15" spans="1:10" s="150" customFormat="1" ht="35.25" customHeight="1" x14ac:dyDescent="0.25">
      <c r="A15" s="146"/>
      <c r="B15" s="147"/>
      <c r="C15" s="151" t="s">
        <v>166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6"/>
    </row>
    <row r="16" spans="1:10" s="150" customFormat="1" ht="35.25" customHeight="1" x14ac:dyDescent="0.25">
      <c r="A16" s="146"/>
      <c r="B16" s="147"/>
      <c r="C16" s="151" t="s">
        <v>167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6"/>
    </row>
    <row r="17" spans="1:10" s="150" customFormat="1" ht="35.25" customHeight="1" x14ac:dyDescent="0.25">
      <c r="A17" s="146"/>
      <c r="B17" s="147"/>
      <c r="C17" s="151" t="s">
        <v>168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6"/>
    </row>
    <row r="18" spans="1:10" s="150" customFormat="1" ht="35.25" customHeight="1" x14ac:dyDescent="0.25">
      <c r="A18" s="146"/>
      <c r="B18" s="147"/>
      <c r="C18" s="151" t="s">
        <v>169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6"/>
    </row>
    <row r="19" spans="1:10" s="150" customFormat="1" ht="35.25" customHeight="1" x14ac:dyDescent="0.25">
      <c r="A19" s="146"/>
      <c r="B19" s="147"/>
      <c r="C19" s="151" t="s">
        <v>170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6"/>
    </row>
    <row r="20" spans="1:10" s="140" customFormat="1" ht="15" customHeight="1" x14ac:dyDescent="0.2">
      <c r="A20" s="136"/>
      <c r="B20" s="141"/>
      <c r="C20" s="152"/>
      <c r="D20" s="153"/>
      <c r="E20" s="153"/>
      <c r="F20" s="153"/>
      <c r="G20" s="153"/>
      <c r="H20" s="153"/>
      <c r="I20" s="153"/>
      <c r="J20" s="136"/>
    </row>
    <row r="21" spans="1:10" s="140" customFormat="1" ht="15" customHeight="1" x14ac:dyDescent="0.2">
      <c r="A21" s="136"/>
      <c r="B21" s="141"/>
      <c r="C21" s="152"/>
      <c r="D21" s="153"/>
      <c r="E21" s="153"/>
      <c r="F21" s="153"/>
      <c r="G21" s="153"/>
      <c r="H21" s="153"/>
      <c r="I21" s="153"/>
      <c r="J21" s="136"/>
    </row>
    <row r="22" spans="1:10" s="140" customFormat="1" ht="15" customHeight="1" x14ac:dyDescent="0.2">
      <c r="A22" s="136"/>
      <c r="B22" s="141"/>
      <c r="C22" s="152"/>
      <c r="D22" s="153"/>
      <c r="E22" s="153"/>
      <c r="F22" s="153"/>
      <c r="G22" s="153"/>
      <c r="H22" s="153"/>
      <c r="I22" s="153"/>
      <c r="J22" s="136"/>
    </row>
    <row r="23" spans="1:10" s="140" customFormat="1" ht="15" customHeight="1" x14ac:dyDescent="0.2">
      <c r="A23" s="136"/>
      <c r="B23" s="141"/>
      <c r="C23" s="152"/>
      <c r="D23" s="154"/>
      <c r="E23" s="154"/>
      <c r="F23" s="154"/>
      <c r="G23" s="154"/>
      <c r="H23" s="154"/>
      <c r="I23" s="154"/>
      <c r="J23" s="136"/>
    </row>
    <row r="24" spans="1:10" s="140" customFormat="1" ht="15" customHeight="1" x14ac:dyDescent="0.2">
      <c r="A24" s="136"/>
      <c r="B24" s="155"/>
      <c r="C24" s="156"/>
      <c r="D24" s="157"/>
      <c r="E24" s="157"/>
      <c r="F24" s="157"/>
      <c r="G24" s="157"/>
      <c r="H24" s="157"/>
      <c r="I24" s="157"/>
      <c r="J24" s="136"/>
    </row>
    <row r="25" spans="1:10" s="140" customFormat="1" ht="15" customHeight="1" x14ac:dyDescent="0.15">
      <c r="A25" s="136"/>
      <c r="B25" s="158"/>
      <c r="C25" s="159" t="s">
        <v>156</v>
      </c>
      <c r="D25" s="160">
        <f t="shared" ref="D25:I25" si="0">SUM(D12:D20)</f>
        <v>49143948</v>
      </c>
      <c r="E25" s="160">
        <f t="shared" si="0"/>
        <v>20449593</v>
      </c>
      <c r="F25" s="160">
        <f t="shared" si="0"/>
        <v>69593541</v>
      </c>
      <c r="G25" s="160">
        <f t="shared" si="0"/>
        <v>46797508</v>
      </c>
      <c r="H25" s="160">
        <f t="shared" si="0"/>
        <v>44962385</v>
      </c>
      <c r="I25" s="160">
        <f t="shared" si="0"/>
        <v>22796033</v>
      </c>
      <c r="J25" s="136"/>
    </row>
    <row r="26" spans="1:10" s="140" customFormat="1" ht="12" x14ac:dyDescent="0.2">
      <c r="A26" s="136"/>
      <c r="B26" s="161"/>
      <c r="C26" s="162"/>
      <c r="D26" s="162"/>
      <c r="E26" s="162"/>
      <c r="F26" s="162"/>
      <c r="G26" s="162"/>
      <c r="H26" s="162"/>
      <c r="I26" s="162"/>
      <c r="J26" s="136"/>
    </row>
    <row r="27" spans="1:10" s="140" customFormat="1" ht="12" x14ac:dyDescent="0.2">
      <c r="A27" s="136"/>
      <c r="B27" s="161"/>
      <c r="C27" s="162"/>
      <c r="D27" s="162" t="s">
        <v>171</v>
      </c>
      <c r="E27" s="162"/>
      <c r="F27" s="162"/>
      <c r="G27" s="162"/>
      <c r="H27" s="162"/>
      <c r="I27" s="48" t="s">
        <v>172</v>
      </c>
      <c r="J27" s="136"/>
    </row>
    <row r="28" spans="1:10" s="140" customFormat="1" ht="9" x14ac:dyDescent="0.15">
      <c r="A28" s="136"/>
      <c r="J28" s="136"/>
    </row>
    <row r="29" spans="1:10" s="140" customFormat="1" ht="9" x14ac:dyDescent="0.15">
      <c r="A29" s="136"/>
      <c r="J29" s="136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1" right="0.43307086614173229" top="0.74803149606299213" bottom="0.74803149606299213" header="0" footer="0"/>
  <pageSetup scale="90" orientation="landscape" r:id="rId1"/>
  <headerFooter>
    <oddFooter>&amp;R&amp;8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EAI</vt:lpstr>
      <vt:lpstr>COG</vt:lpstr>
      <vt:lpstr>COGC.C</vt:lpstr>
      <vt:lpstr>COG C.C.(2)</vt:lpstr>
      <vt:lpstr>COG C.C. (3)</vt:lpstr>
      <vt:lpstr>CTG</vt:lpstr>
      <vt:lpstr>CLAS.ADM 1</vt:lpstr>
      <vt:lpstr>CLAS.ADM 2</vt:lpstr>
      <vt:lpstr>CLAS.ADM 3</vt:lpstr>
      <vt:lpstr>CFG</vt:lpstr>
      <vt:lpstr>FTE.</vt:lpstr>
      <vt:lpstr>End Neto</vt:lpstr>
      <vt:lpstr>Int</vt:lpstr>
      <vt:lpstr>CFG!Área_de_impresión</vt:lpstr>
      <vt:lpstr>'CLAS.ADM 1'!Área_de_impresión</vt:lpstr>
      <vt:lpstr>'CLAS.ADM 2'!Área_de_impresión</vt:lpstr>
      <vt:lpstr>'CLAS.ADM 3'!Área_de_impresión</vt:lpstr>
      <vt:lpstr>COG!Área_de_impresión</vt:lpstr>
      <vt:lpstr>'COG C.C. (3)'!Área_de_impresión</vt:lpstr>
      <vt:lpstr>'COG C.C.(2)'!Área_de_impresión</vt:lpstr>
      <vt:lpstr>COGC.C!Área_de_impresión</vt:lpstr>
      <vt:lpstr>CTG!Área_de_impresión</vt:lpstr>
      <vt:lpstr>EAI!Área_de_impresión</vt:lpstr>
      <vt:lpstr>'End Neto'!Área_de_impresión</vt:lpstr>
      <vt:lpstr>FTE.!Área_de_impresión</vt:lpstr>
      <vt:lpstr>Int!Área_de_impresión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</dc:creator>
  <cp:lastModifiedBy>INFORMATICA</cp:lastModifiedBy>
  <cp:lastPrinted>2021-11-12T18:28:57Z</cp:lastPrinted>
  <dcterms:created xsi:type="dcterms:W3CDTF">2017-06-29T18:35:56Z</dcterms:created>
  <dcterms:modified xsi:type="dcterms:W3CDTF">2022-08-01T20:08:03Z</dcterms:modified>
</cp:coreProperties>
</file>